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docs.live.net/b8b99e3b9d23fe2d/Desktop/DD Überarbeitung/"/>
    </mc:Choice>
  </mc:AlternateContent>
  <xr:revisionPtr revIDLastSave="85" documentId="8_{813C4CC9-807E-49D7-A7A3-677BE10204FE}" xr6:coauthVersionLast="47" xr6:coauthVersionMax="47" xr10:uidLastSave="{7EA8CB31-8CD0-4308-B151-0AA14FFC9D98}"/>
  <bookViews>
    <workbookView xWindow="-98" yWindow="-98" windowWidth="20715" windowHeight="13875" xr2:uid="{2D6285E9-7D89-43F7-93EE-8C37048E7935}"/>
  </bookViews>
  <sheets>
    <sheet name="Dashboard" sheetId="4" r:id="rId1"/>
    <sheet name="Tabellen" sheetId="3" r:id="rId2"/>
    <sheet name="Warenkörbe_nur skates" sheetId="2" r:id="rId3"/>
  </sheets>
  <externalReferences>
    <externalReference r:id="rId4"/>
    <externalReference r:id="rId5"/>
  </externalReferences>
  <definedNames>
    <definedName name="_xlnm._FilterDatabase" localSheetId="2" hidden="1">'Warenkörbe_nur skates'!$A$1:$O$2395</definedName>
    <definedName name="_xlchart.v5.0" hidden="1">Tabellen!$G$1</definedName>
    <definedName name="_xlchart.v5.1" hidden="1">Tabellen!$G$2:$G$15</definedName>
    <definedName name="_xlchart.v5.2" hidden="1">Tabellen!$H$1</definedName>
    <definedName name="_xlchart.v5.3" hidden="1">Tabellen!$H$2:$H$15</definedName>
    <definedName name="Artikel">[1]Artikel!$A$1:$E$59</definedName>
    <definedName name="Datenschnitt_Artikelgruppe">#N/A</definedName>
    <definedName name="Datenschnitt_Bezahlmethode">#N/A</definedName>
    <definedName name="Datenschnitt_Gerät">#N/A</definedName>
    <definedName name="Datenschnitt_Region">#N/A</definedName>
    <definedName name="farbe">[2]Inliner!$K$2:$L$5</definedName>
    <definedName name="geschlecht">[2]Inliner!$E$2:$F$3</definedName>
    <definedName name="kategorie">[2]Inliner!$C$2:$D$6</definedName>
    <definedName name="rollengröße">[2]Inliner!$I$2:$J$5</definedName>
  </definedNames>
  <calcPr calcId="191029"/>
  <pivotCaches>
    <pivotCache cacheId="0" r:id="rId6"/>
  </pivotCaches>
  <extLst>
    <ext xmlns:x14="http://schemas.microsoft.com/office/spreadsheetml/2009/9/main" uri="{BBE1A952-AA13-448e-AADC-164F8A28A991}">
      <x14:slicerCaches>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3" l="1"/>
  <c r="G16" i="3"/>
  <c r="J639" i="2"/>
  <c r="J270" i="2"/>
  <c r="J687" i="2"/>
  <c r="J287" i="2"/>
  <c r="J67" i="2"/>
  <c r="J269" i="2"/>
  <c r="J247" i="2"/>
  <c r="J463" i="2"/>
  <c r="J55" i="2"/>
  <c r="J493" i="2"/>
  <c r="J679" i="2"/>
  <c r="J686" i="2"/>
  <c r="J460" i="2"/>
  <c r="J458" i="2"/>
  <c r="J492" i="2"/>
  <c r="J591" i="2"/>
  <c r="J20" i="2"/>
  <c r="J284" i="2"/>
  <c r="J268" i="2"/>
  <c r="J685" i="2"/>
  <c r="J699" i="2"/>
  <c r="J243" i="2"/>
  <c r="J87" i="2"/>
  <c r="J517" i="2"/>
  <c r="J246" i="2"/>
  <c r="J427" i="2"/>
  <c r="J644" i="2"/>
  <c r="J409" i="2"/>
  <c r="J100" i="2"/>
  <c r="J495" i="2"/>
  <c r="J638" i="2"/>
  <c r="J524" i="2"/>
  <c r="J98" i="2"/>
  <c r="J554" i="2"/>
  <c r="J318" i="2"/>
  <c r="J553" i="2"/>
  <c r="J322" i="2"/>
  <c r="J176" i="2"/>
  <c r="J651" i="2"/>
  <c r="J328" i="2"/>
  <c r="J608" i="2"/>
  <c r="J126" i="2"/>
  <c r="J286" i="2"/>
  <c r="J556" i="2"/>
  <c r="J125" i="2"/>
  <c r="J637" i="2"/>
  <c r="J242" i="2"/>
  <c r="J321" i="2"/>
  <c r="J54" i="2"/>
  <c r="J327" i="2"/>
  <c r="J422" i="2"/>
  <c r="J175" i="2"/>
  <c r="H17" i="3"/>
  <c r="H16" i="3"/>
  <c r="J539" i="2" l="1"/>
  <c r="J541" i="2"/>
  <c r="J540" i="2"/>
  <c r="J292" i="2"/>
  <c r="J290" i="2"/>
  <c r="J293" i="2"/>
  <c r="J2144" i="2"/>
  <c r="J2143" i="2"/>
  <c r="J2142" i="2"/>
  <c r="J432" i="2"/>
  <c r="J431" i="2"/>
  <c r="J430" i="2"/>
  <c r="J788" i="2"/>
  <c r="J787" i="2"/>
  <c r="J786" i="2"/>
  <c r="J785" i="2"/>
  <c r="J784" i="2"/>
  <c r="J1094" i="2"/>
  <c r="J1093" i="2"/>
  <c r="J1092" i="2"/>
  <c r="J1700" i="2"/>
  <c r="J1699" i="2"/>
  <c r="J1698" i="2"/>
  <c r="J1683" i="2"/>
  <c r="J990" i="2"/>
  <c r="J1545" i="2"/>
  <c r="J1540" i="2"/>
  <c r="J1543" i="2"/>
  <c r="J211" i="2"/>
  <c r="J210" i="2"/>
  <c r="J899" i="2"/>
  <c r="J900" i="2"/>
  <c r="J894" i="2"/>
  <c r="J547" i="2"/>
  <c r="J546" i="2"/>
  <c r="J545" i="2"/>
  <c r="J544" i="2"/>
  <c r="J543" i="2"/>
  <c r="J978" i="2"/>
  <c r="J1923" i="2"/>
  <c r="J1922" i="2"/>
  <c r="J1921" i="2"/>
  <c r="J1920" i="2"/>
  <c r="J1919" i="2"/>
  <c r="J1166" i="2"/>
  <c r="J1165" i="2"/>
  <c r="J1164" i="2"/>
  <c r="J1603" i="2"/>
  <c r="J1602" i="2"/>
  <c r="J1601" i="2"/>
  <c r="J2183" i="2"/>
  <c r="J1910" i="2"/>
  <c r="J1909" i="2"/>
  <c r="J1669" i="2"/>
  <c r="J1320" i="2"/>
  <c r="J1319" i="2"/>
  <c r="J1318" i="2"/>
  <c r="J1317" i="2"/>
  <c r="J1316" i="2"/>
  <c r="J72" i="2"/>
  <c r="J71" i="2"/>
  <c r="J70" i="2"/>
  <c r="J739" i="2"/>
  <c r="J323" i="2"/>
  <c r="J1656" i="2"/>
  <c r="J1655" i="2"/>
  <c r="J1654" i="2"/>
  <c r="J615" i="2"/>
  <c r="J614" i="2"/>
  <c r="J613" i="2"/>
  <c r="J118" i="2"/>
  <c r="J149" i="2"/>
  <c r="J148" i="2"/>
  <c r="J147" i="2"/>
  <c r="J146" i="2"/>
  <c r="J145" i="2"/>
  <c r="J2111" i="2"/>
  <c r="J851" i="2"/>
  <c r="J850" i="2"/>
  <c r="J752" i="2"/>
  <c r="J457" i="2"/>
  <c r="J456" i="2"/>
  <c r="J455" i="2"/>
  <c r="J760" i="2"/>
  <c r="J759" i="2"/>
  <c r="J758" i="2"/>
  <c r="J2241" i="2"/>
  <c r="J2110" i="2"/>
  <c r="J2019" i="2"/>
  <c r="J1380" i="2"/>
  <c r="J1951" i="2"/>
  <c r="J320" i="2"/>
  <c r="J1196" i="2"/>
  <c r="J2272" i="2"/>
  <c r="J1790" i="2"/>
  <c r="J1789" i="2"/>
  <c r="J1788" i="2"/>
  <c r="J1514" i="2"/>
  <c r="J1513" i="2"/>
  <c r="J1512" i="2"/>
  <c r="J892" i="2"/>
  <c r="J891" i="2"/>
  <c r="J890" i="2"/>
  <c r="J871" i="2"/>
  <c r="J1556" i="2"/>
  <c r="J1555" i="2"/>
  <c r="J1554" i="2"/>
  <c r="J834" i="2"/>
  <c r="J833" i="2"/>
  <c r="J832" i="2"/>
  <c r="J2355" i="2"/>
  <c r="J1587" i="2"/>
  <c r="J1315" i="2"/>
  <c r="J1314" i="2"/>
  <c r="J1313" i="2"/>
  <c r="J1312" i="2"/>
  <c r="J1311" i="2"/>
  <c r="J1720" i="2"/>
  <c r="J2078" i="2"/>
  <c r="J2077" i="2"/>
  <c r="J2076" i="2"/>
  <c r="J1108" i="2"/>
  <c r="J1107" i="2"/>
  <c r="J950" i="2"/>
  <c r="J949" i="2"/>
  <c r="J2163" i="2"/>
  <c r="J709" i="2"/>
  <c r="J708" i="2"/>
  <c r="J707" i="2"/>
  <c r="J706" i="2"/>
  <c r="J705" i="2"/>
  <c r="J673" i="2"/>
  <c r="J672" i="2"/>
  <c r="J671" i="2"/>
  <c r="J670" i="2"/>
  <c r="J669" i="2"/>
  <c r="J849" i="2"/>
  <c r="J848" i="2"/>
  <c r="J847" i="2"/>
  <c r="J1664" i="2"/>
  <c r="J1659" i="2"/>
  <c r="J1665" i="2"/>
  <c r="J1351" i="2"/>
  <c r="J1356" i="2"/>
  <c r="J1355" i="2"/>
  <c r="J2170" i="2"/>
  <c r="J2311" i="2"/>
  <c r="J229" i="2"/>
  <c r="J379" i="2"/>
  <c r="J376" i="2"/>
  <c r="J367" i="2"/>
  <c r="J371" i="2"/>
  <c r="J381" i="2"/>
  <c r="J2079" i="2"/>
  <c r="J1934" i="2"/>
  <c r="J2327" i="2"/>
  <c r="J2326" i="2"/>
  <c r="J2325" i="2"/>
  <c r="J988" i="2"/>
  <c r="J983" i="2"/>
  <c r="J981" i="2"/>
  <c r="J1693" i="2"/>
  <c r="J86" i="2"/>
  <c r="J85" i="2"/>
  <c r="J84" i="2"/>
  <c r="J1821" i="2"/>
  <c r="J1182" i="2"/>
  <c r="J2475" i="2"/>
  <c r="J1486" i="2"/>
  <c r="J1743" i="2"/>
  <c r="J2175" i="2"/>
  <c r="J2174" i="2"/>
  <c r="J2173" i="2"/>
  <c r="J1129" i="2"/>
  <c r="J2268" i="2"/>
  <c r="J1539" i="2"/>
  <c r="J1538" i="2"/>
  <c r="J1537" i="2"/>
  <c r="J712" i="2"/>
  <c r="J858" i="2"/>
  <c r="J165" i="2"/>
  <c r="J510" i="2"/>
  <c r="J516" i="2"/>
  <c r="J515" i="2"/>
  <c r="J1668" i="2"/>
  <c r="J2310" i="2"/>
  <c r="J1286" i="2"/>
  <c r="J1285" i="2"/>
  <c r="J1284" i="2"/>
  <c r="J2236" i="2"/>
  <c r="J2263" i="2"/>
  <c r="J2267" i="2"/>
  <c r="J2293" i="2"/>
  <c r="J595" i="2"/>
  <c r="J569" i="2"/>
  <c r="J568" i="2"/>
  <c r="J567" i="2"/>
  <c r="J1127" i="2"/>
  <c r="J1611" i="2"/>
  <c r="J1157" i="2"/>
  <c r="J1156" i="2"/>
  <c r="J1155" i="2"/>
  <c r="J2090" i="2"/>
  <c r="J393" i="2"/>
  <c r="J2481" i="2"/>
  <c r="J2478" i="2"/>
  <c r="J2479" i="2"/>
  <c r="J2484" i="2"/>
  <c r="J2486" i="2"/>
  <c r="J2262" i="2"/>
  <c r="J1298" i="2"/>
  <c r="J400" i="2"/>
  <c r="J1264" i="2"/>
  <c r="J1263" i="2"/>
  <c r="J1262" i="2"/>
  <c r="J1990" i="2"/>
  <c r="J509" i="2"/>
  <c r="J533" i="2"/>
  <c r="J1325" i="2"/>
  <c r="J1398" i="2"/>
  <c r="J2064" i="2"/>
  <c r="J623" i="2"/>
  <c r="J622" i="2"/>
  <c r="J621" i="2"/>
  <c r="J1502" i="2"/>
  <c r="J1504" i="2"/>
  <c r="J1500" i="2"/>
  <c r="J1499" i="2"/>
  <c r="J1501" i="2"/>
  <c r="J1115" i="2"/>
  <c r="J1114" i="2"/>
  <c r="J1113" i="2"/>
  <c r="J1120" i="2"/>
  <c r="J2353" i="2"/>
  <c r="J2354" i="2"/>
  <c r="J2351" i="2"/>
  <c r="J846" i="2"/>
  <c r="J174" i="2"/>
  <c r="J173" i="2"/>
  <c r="J1279" i="2"/>
  <c r="J392" i="2"/>
  <c r="J391" i="2"/>
  <c r="J390" i="2"/>
  <c r="J954" i="2"/>
  <c r="J335" i="2"/>
  <c r="J316" i="2"/>
  <c r="J488" i="2"/>
  <c r="J345" i="2"/>
  <c r="J344" i="2"/>
  <c r="J343" i="2"/>
  <c r="J251" i="2"/>
  <c r="J250" i="2"/>
  <c r="J1265" i="2"/>
  <c r="J1361" i="2"/>
  <c r="J1360" i="2"/>
  <c r="J1042" i="2"/>
  <c r="J1043" i="2"/>
  <c r="J1046" i="2"/>
  <c r="J1742" i="2"/>
  <c r="J1741" i="2"/>
  <c r="J209" i="2"/>
  <c r="J1444" i="2"/>
  <c r="J1443" i="2"/>
  <c r="J1440" i="2"/>
  <c r="J245" i="2"/>
  <c r="J1983" i="2"/>
  <c r="J1982" i="2"/>
  <c r="J1981" i="2"/>
  <c r="J2489" i="2"/>
  <c r="J1136" i="2"/>
  <c r="J334" i="2"/>
  <c r="J704" i="2"/>
  <c r="J845" i="2"/>
  <c r="J913" i="2"/>
  <c r="J23" i="2"/>
  <c r="J21" i="2"/>
  <c r="J29" i="2"/>
  <c r="J1902" i="2"/>
  <c r="J2203" i="2"/>
  <c r="J2202" i="2"/>
  <c r="J2207" i="2"/>
  <c r="J1754" i="2"/>
  <c r="J444" i="2"/>
  <c r="J96" i="2"/>
  <c r="J97" i="2"/>
  <c r="J90" i="2"/>
  <c r="J91" i="2"/>
  <c r="J92" i="2"/>
  <c r="J1787" i="2"/>
  <c r="J1786" i="2"/>
  <c r="J1785" i="2"/>
  <c r="J1784" i="2"/>
  <c r="J1783" i="2"/>
  <c r="J917" i="2"/>
  <c r="J1552" i="2"/>
  <c r="J1767" i="2"/>
  <c r="J1106" i="2"/>
  <c r="J769" i="2"/>
  <c r="J664" i="2"/>
  <c r="J663" i="2"/>
  <c r="J662" i="2"/>
  <c r="J2485" i="2"/>
  <c r="J2422" i="2"/>
  <c r="J828" i="2"/>
  <c r="J2266" i="2"/>
  <c r="J2265" i="2"/>
  <c r="J2264" i="2"/>
  <c r="J241" i="2"/>
  <c r="J240" i="2"/>
  <c r="J1850" i="2"/>
  <c r="J1847" i="2"/>
  <c r="J1849" i="2"/>
  <c r="J1104" i="2"/>
  <c r="J2324" i="2"/>
  <c r="J1908" i="2"/>
  <c r="J1907" i="2"/>
  <c r="J1906" i="2"/>
  <c r="J1781" i="2"/>
  <c r="J472" i="2"/>
  <c r="J471" i="2"/>
  <c r="J1998" i="2"/>
  <c r="J1997" i="2"/>
  <c r="J1995" i="2"/>
  <c r="J1667" i="2"/>
  <c r="J1666" i="2"/>
  <c r="J1576" i="2"/>
  <c r="J326" i="2"/>
  <c r="J1748" i="2"/>
  <c r="J1411" i="2"/>
  <c r="J1410" i="2"/>
  <c r="J1409" i="2"/>
  <c r="J1193" i="2"/>
  <c r="J342" i="2"/>
  <c r="J341" i="2"/>
  <c r="J340" i="2"/>
  <c r="J2383" i="2"/>
  <c r="J2382" i="2"/>
  <c r="J1079" i="2"/>
  <c r="J95" i="2"/>
  <c r="J94" i="2"/>
  <c r="J93" i="2"/>
  <c r="J1057" i="2"/>
  <c r="J1056" i="2"/>
  <c r="J1055" i="2"/>
  <c r="J1610" i="2"/>
  <c r="J1494" i="2"/>
  <c r="J695" i="2"/>
  <c r="J694" i="2"/>
  <c r="J1799" i="2"/>
  <c r="J745" i="2"/>
  <c r="J744" i="2"/>
  <c r="J743" i="2"/>
  <c r="J1027" i="2"/>
  <c r="J738" i="2"/>
  <c r="J461" i="2"/>
  <c r="J2200" i="2"/>
  <c r="J2196" i="2"/>
  <c r="J821" i="2"/>
  <c r="J642" i="2"/>
  <c r="J1255" i="2"/>
  <c r="J1707" i="2"/>
  <c r="J366" i="2"/>
  <c r="J365" i="2"/>
  <c r="J1399" i="2"/>
  <c r="J1833" i="2"/>
  <c r="J1001" i="2"/>
  <c r="J2021" i="2"/>
  <c r="J2020" i="2"/>
  <c r="J989" i="2"/>
  <c r="J987" i="2"/>
  <c r="J982" i="2"/>
  <c r="J39" i="2"/>
  <c r="J44" i="2"/>
  <c r="J40" i="2"/>
  <c r="J41" i="2"/>
  <c r="J42" i="2"/>
  <c r="J2169" i="2"/>
  <c r="J2168" i="2"/>
  <c r="J2167" i="2"/>
  <c r="J436" i="2"/>
  <c r="J1377" i="2"/>
  <c r="J1379" i="2"/>
  <c r="J1378" i="2"/>
  <c r="J1231" i="2"/>
  <c r="J1230" i="2"/>
  <c r="J1229" i="2"/>
  <c r="J1809" i="2"/>
  <c r="J124" i="2"/>
  <c r="J123" i="2"/>
  <c r="J122" i="2"/>
  <c r="J121" i="2"/>
  <c r="J120" i="2"/>
  <c r="J2342" i="2"/>
  <c r="J2343" i="2"/>
  <c r="J2350" i="2"/>
  <c r="J2407" i="2"/>
  <c r="J2445" i="2"/>
  <c r="J2226" i="2"/>
  <c r="J228" i="2"/>
  <c r="J2006" i="2"/>
  <c r="J2425" i="2"/>
  <c r="J589" i="2"/>
  <c r="J2468" i="2"/>
  <c r="J2467" i="2"/>
  <c r="J2466" i="2"/>
  <c r="J1436" i="2"/>
  <c r="J1420" i="2"/>
  <c r="J405" i="2"/>
  <c r="J404" i="2"/>
  <c r="J435" i="2"/>
  <c r="J1408" i="2"/>
  <c r="J2249" i="2"/>
  <c r="J2251" i="2"/>
  <c r="J2250" i="2"/>
  <c r="J1782" i="2"/>
  <c r="J1283" i="2"/>
  <c r="J478" i="2"/>
  <c r="J477" i="2"/>
  <c r="J476" i="2"/>
  <c r="J1373" i="2"/>
  <c r="J1374" i="2"/>
  <c r="J1372" i="2"/>
  <c r="J475" i="2"/>
  <c r="J2408" i="2"/>
  <c r="J2233" i="2"/>
  <c r="J2232" i="2"/>
  <c r="J2231" i="2"/>
  <c r="J2230" i="2"/>
  <c r="J2229" i="2"/>
  <c r="J283" i="2"/>
  <c r="J282" i="2"/>
  <c r="J281" i="2"/>
  <c r="J280" i="2"/>
  <c r="J279" i="2"/>
  <c r="J278" i="2"/>
  <c r="J1806" i="2"/>
  <c r="J273" i="2"/>
  <c r="J272" i="2"/>
  <c r="J271" i="2"/>
  <c r="J1401" i="2"/>
  <c r="J1400" i="2"/>
  <c r="J1396" i="2"/>
  <c r="J1445" i="2"/>
  <c r="J1446" i="2"/>
  <c r="J1452" i="2"/>
  <c r="J1451" i="2"/>
  <c r="J1449" i="2"/>
  <c r="J141" i="2"/>
  <c r="J2206" i="2"/>
  <c r="J2205" i="2"/>
  <c r="J2204" i="2"/>
  <c r="J1359" i="2"/>
  <c r="J1358" i="2"/>
  <c r="J1357" i="2"/>
  <c r="J2069" i="2"/>
  <c r="J2073" i="2"/>
  <c r="J2070" i="2"/>
  <c r="J2005" i="2"/>
  <c r="J1407" i="2"/>
  <c r="J1305" i="2"/>
  <c r="J1304" i="2"/>
  <c r="J1303" i="2"/>
  <c r="J1302" i="2"/>
  <c r="J1301" i="2"/>
  <c r="J2153" i="2"/>
  <c r="J2152" i="2"/>
  <c r="J2151" i="2"/>
  <c r="J249" i="2"/>
  <c r="J2194" i="2"/>
  <c r="J2483" i="2"/>
  <c r="J1074" i="2"/>
  <c r="J266" i="2"/>
  <c r="J265" i="2"/>
  <c r="J264" i="2"/>
  <c r="J263" i="2"/>
  <c r="J262" i="2"/>
  <c r="J1126" i="2"/>
  <c r="J1125" i="2"/>
  <c r="J1124" i="2"/>
  <c r="J1435" i="2"/>
  <c r="J1146" i="2"/>
  <c r="J542" i="2"/>
  <c r="J339" i="2"/>
  <c r="J1103" i="2"/>
  <c r="J172" i="2"/>
  <c r="J680" i="2"/>
  <c r="J683" i="2"/>
  <c r="J684" i="2"/>
  <c r="J869" i="2"/>
  <c r="J1261" i="2"/>
  <c r="J1694" i="2"/>
  <c r="J831" i="2"/>
  <c r="J830" i="2"/>
  <c r="J5" i="2"/>
  <c r="J347" i="2"/>
  <c r="J929" i="2"/>
  <c r="J1045" i="2"/>
  <c r="J1931" i="2"/>
  <c r="J1930" i="2"/>
  <c r="J720" i="2"/>
  <c r="J1489" i="2"/>
  <c r="J1487" i="2"/>
  <c r="J1488" i="2"/>
  <c r="J844" i="2"/>
  <c r="J843" i="2"/>
  <c r="J842" i="2"/>
  <c r="J727" i="2"/>
  <c r="J726" i="2"/>
  <c r="J725" i="2"/>
  <c r="J2370" i="2"/>
  <c r="J2381" i="2"/>
  <c r="J1393" i="2"/>
  <c r="J43" i="2"/>
  <c r="J1737" i="2"/>
  <c r="J1819" i="2"/>
  <c r="J1099" i="2"/>
  <c r="J1101" i="2"/>
  <c r="J1100" i="2"/>
  <c r="J454" i="2"/>
  <c r="J1245" i="2"/>
  <c r="J1244" i="2"/>
  <c r="J1246" i="2"/>
  <c r="J2309" i="2"/>
  <c r="J2308" i="2"/>
  <c r="J1278" i="2"/>
  <c r="J2088" i="2"/>
  <c r="J2087" i="2"/>
  <c r="J2086" i="2"/>
  <c r="J53" i="2"/>
  <c r="J52" i="2"/>
  <c r="J51" i="2"/>
  <c r="J1517" i="2"/>
  <c r="J1228" i="2"/>
  <c r="J2029" i="2"/>
  <c r="J1013" i="2"/>
  <c r="J1012" i="2"/>
  <c r="J1011" i="2"/>
  <c r="J1505" i="2"/>
  <c r="J660" i="2"/>
  <c r="J659" i="2"/>
  <c r="J658" i="2"/>
  <c r="J2032" i="2"/>
  <c r="J2031" i="2"/>
  <c r="J2030" i="2"/>
  <c r="J2096" i="2"/>
  <c r="J2095" i="2"/>
  <c r="J1905" i="2"/>
  <c r="J1904" i="2"/>
  <c r="J1903" i="2"/>
  <c r="J2195" i="2"/>
  <c r="J1577" i="2"/>
  <c r="J1573" i="2"/>
  <c r="J1580" i="2"/>
  <c r="J657" i="2"/>
  <c r="J656" i="2"/>
  <c r="J655" i="2"/>
  <c r="J24" i="2"/>
  <c r="J22" i="2"/>
  <c r="J28" i="2"/>
  <c r="J30" i="2"/>
  <c r="J26" i="2"/>
  <c r="J1324" i="2"/>
  <c r="J496" i="2"/>
  <c r="J507" i="2"/>
  <c r="J1098" i="2"/>
  <c r="J1097" i="2"/>
  <c r="J1096" i="2"/>
  <c r="J2477" i="2"/>
  <c r="J953" i="2"/>
  <c r="J1474" i="2"/>
  <c r="J1485" i="2"/>
  <c r="J1484" i="2"/>
  <c r="J1483" i="2"/>
  <c r="J766" i="2"/>
  <c r="J765" i="2"/>
  <c r="J768" i="2"/>
  <c r="J1567" i="2"/>
  <c r="J966" i="2"/>
  <c r="J308" i="2"/>
  <c r="J1677" i="2"/>
  <c r="J1670" i="2"/>
  <c r="J1671" i="2"/>
  <c r="J274" i="2"/>
  <c r="J2490" i="2"/>
  <c r="J2137" i="2"/>
  <c r="J2136" i="2"/>
  <c r="J957" i="2"/>
  <c r="J2067" i="2"/>
  <c r="J1154" i="2"/>
  <c r="J1153" i="2"/>
  <c r="J1152" i="2"/>
  <c r="J2237" i="2"/>
  <c r="J1874" i="2"/>
  <c r="J2027" i="2"/>
  <c r="J2026" i="2"/>
  <c r="J2025" i="2"/>
  <c r="J2024" i="2"/>
  <c r="J2023" i="2"/>
  <c r="J1430" i="2"/>
  <c r="J1429" i="2"/>
  <c r="J1428" i="2"/>
  <c r="J572" i="2"/>
  <c r="J581" i="2"/>
  <c r="J578" i="2"/>
  <c r="J421" i="2"/>
  <c r="J420" i="2"/>
  <c r="J419" i="2"/>
  <c r="J2318" i="2"/>
  <c r="J1612" i="2"/>
  <c r="J1616" i="2"/>
  <c r="J1617" i="2"/>
  <c r="J1534" i="2"/>
  <c r="J1533" i="2"/>
  <c r="J1532" i="2"/>
  <c r="J641" i="2"/>
  <c r="J879" i="2"/>
  <c r="J1883" i="2"/>
  <c r="J1884" i="2"/>
  <c r="J1876" i="2"/>
  <c r="J1051" i="2"/>
  <c r="J1048" i="2"/>
  <c r="J1049" i="2"/>
  <c r="J1687" i="2"/>
  <c r="J1686" i="2"/>
  <c r="J1685" i="2"/>
  <c r="J1235" i="2"/>
  <c r="J1236" i="2"/>
  <c r="J1238" i="2"/>
  <c r="J1218" i="2"/>
  <c r="J1102" i="2"/>
  <c r="J1830" i="2"/>
  <c r="J1829" i="2"/>
  <c r="J1831" i="2"/>
  <c r="J2274" i="2"/>
  <c r="J2273" i="2"/>
  <c r="J2276" i="2"/>
  <c r="J1599" i="2"/>
  <c r="J1497" i="2"/>
  <c r="J17" i="2"/>
  <c r="J815" i="2"/>
  <c r="J814" i="2"/>
  <c r="J813" i="2"/>
  <c r="J154" i="2"/>
  <c r="J2187" i="2"/>
  <c r="J956" i="2"/>
  <c r="J2107" i="2"/>
  <c r="J2301" i="2"/>
  <c r="J2300" i="2"/>
  <c r="J678" i="2"/>
  <c r="J677" i="2"/>
  <c r="J676" i="2"/>
  <c r="J1000" i="2"/>
  <c r="J1718" i="2"/>
  <c r="J479" i="2"/>
  <c r="J389" i="2"/>
  <c r="J261" i="2"/>
  <c r="J2007" i="2"/>
  <c r="J2008" i="2"/>
  <c r="J288" i="2"/>
  <c r="J291" i="2"/>
  <c r="J289" i="2"/>
  <c r="J1010" i="2"/>
  <c r="J1009" i="2"/>
  <c r="J1008" i="2"/>
  <c r="J1674" i="2"/>
  <c r="J928" i="2"/>
  <c r="J1623" i="2"/>
  <c r="J1622" i="2"/>
  <c r="J1621" i="2"/>
  <c r="J1887" i="2"/>
  <c r="J882" i="2"/>
  <c r="J881" i="2"/>
  <c r="J880" i="2"/>
  <c r="J1875" i="2"/>
  <c r="J377" i="2"/>
  <c r="J369" i="2"/>
  <c r="J1676" i="2"/>
  <c r="J1675" i="2"/>
  <c r="J83" i="2"/>
  <c r="J2215" i="2"/>
  <c r="J2341" i="2"/>
  <c r="J2340" i="2"/>
  <c r="J491" i="2"/>
  <c r="J998" i="2"/>
  <c r="J418" i="2"/>
  <c r="J571" i="2"/>
  <c r="J570" i="2"/>
  <c r="J580" i="2"/>
  <c r="J889" i="2"/>
  <c r="J1929" i="2"/>
  <c r="J772" i="2"/>
  <c r="J2474" i="2"/>
  <c r="J2473" i="2"/>
  <c r="J2472" i="2"/>
  <c r="J735" i="2"/>
  <c r="J734" i="2"/>
  <c r="J733" i="2"/>
  <c r="J2166" i="2"/>
  <c r="J2165" i="2"/>
  <c r="J2164" i="2"/>
  <c r="J2044" i="2"/>
  <c r="J2043" i="2"/>
  <c r="J2042" i="2"/>
  <c r="J132" i="2"/>
  <c r="J142" i="2"/>
  <c r="J144" i="2"/>
  <c r="J1946" i="2"/>
  <c r="J1949" i="2"/>
  <c r="J1948" i="2"/>
  <c r="J2317" i="2"/>
  <c r="J2316" i="2"/>
  <c r="J2315" i="2"/>
  <c r="J1403" i="2"/>
  <c r="J2451" i="2"/>
  <c r="J2450" i="2"/>
  <c r="J2449" i="2"/>
  <c r="J1826" i="2"/>
  <c r="J1825" i="2"/>
  <c r="J1824" i="2"/>
  <c r="J1823" i="2"/>
  <c r="J1822" i="2"/>
  <c r="J2201" i="2"/>
  <c r="J2292" i="2"/>
  <c r="J2291" i="2"/>
  <c r="J1034" i="2"/>
  <c r="J257" i="2"/>
  <c r="J256" i="2"/>
  <c r="J255" i="2"/>
  <c r="J1163" i="2"/>
  <c r="J1082" i="2"/>
  <c r="J2399" i="2"/>
  <c r="J2398" i="2"/>
  <c r="J2397" i="2"/>
  <c r="J682" i="2"/>
  <c r="J1882" i="2"/>
  <c r="J1881" i="2"/>
  <c r="J1880" i="2"/>
  <c r="J1471" i="2"/>
  <c r="J1470" i="2"/>
  <c r="J1469" i="2"/>
  <c r="J1468" i="2"/>
  <c r="J1467" i="2"/>
  <c r="J199" i="2"/>
  <c r="J198" i="2"/>
  <c r="J490" i="2"/>
  <c r="J325" i="2"/>
  <c r="J449" i="2"/>
  <c r="J448" i="2"/>
  <c r="J439" i="2"/>
  <c r="J2391" i="2"/>
  <c r="J2390" i="2"/>
  <c r="J2389" i="2"/>
  <c r="J208" i="2"/>
  <c r="J1033" i="2"/>
  <c r="J1843" i="2"/>
  <c r="J1842" i="2"/>
  <c r="J1841" i="2"/>
  <c r="J1840" i="2"/>
  <c r="J1839" i="2"/>
  <c r="J1598" i="2"/>
  <c r="J1536" i="2"/>
  <c r="J840" i="2"/>
  <c r="J839" i="2"/>
  <c r="J838" i="2"/>
  <c r="J1389" i="2"/>
  <c r="J1388" i="2"/>
  <c r="J1387" i="2"/>
  <c r="J1348" i="2"/>
  <c r="J1832" i="2"/>
  <c r="J530" i="2"/>
  <c r="J525" i="2"/>
  <c r="J1275" i="2"/>
  <c r="J1274" i="2"/>
  <c r="J1273" i="2"/>
  <c r="J1176" i="2"/>
  <c r="J719" i="2"/>
  <c r="J1341" i="2"/>
  <c r="J1340" i="2"/>
  <c r="J1345" i="2"/>
  <c r="J233" i="2"/>
  <c r="J1752" i="2"/>
  <c r="J1755" i="2"/>
  <c r="J1753" i="2"/>
  <c r="J1299" i="2"/>
  <c r="J1307" i="2"/>
  <c r="J1306" i="2"/>
  <c r="J1412" i="2"/>
  <c r="J512" i="2"/>
  <c r="J511" i="2"/>
  <c r="J2378" i="2"/>
  <c r="J2377" i="2"/>
  <c r="J2376" i="2"/>
  <c r="J68" i="2"/>
  <c r="J1956" i="2"/>
  <c r="J2068" i="2"/>
  <c r="J2074" i="2"/>
  <c r="J2075" i="2"/>
  <c r="J2396" i="2"/>
  <c r="J2482" i="2"/>
  <c r="J1747" i="2"/>
  <c r="J225" i="2"/>
  <c r="J1889" i="2"/>
  <c r="J66" i="2"/>
  <c r="J65" i="2"/>
  <c r="J64" i="2"/>
  <c r="J63" i="2"/>
  <c r="J62" i="2"/>
  <c r="J529" i="2"/>
  <c r="J1384" i="2"/>
  <c r="J2015" i="2"/>
  <c r="J1584" i="2"/>
  <c r="J1583" i="2"/>
  <c r="J1586" i="2"/>
  <c r="J1347" i="2"/>
  <c r="J965" i="2"/>
  <c r="J654" i="2"/>
  <c r="J1542" i="2"/>
  <c r="J1544" i="2"/>
  <c r="J1450" i="2"/>
  <c r="J1524" i="2"/>
  <c r="J437" i="2"/>
  <c r="J1637" i="2"/>
  <c r="J1638" i="2"/>
  <c r="J1636" i="2"/>
  <c r="J403" i="2"/>
  <c r="J215" i="2"/>
  <c r="J214" i="2"/>
  <c r="J213" i="2"/>
  <c r="J462" i="2"/>
  <c r="J2256" i="2"/>
  <c r="J2255" i="2"/>
  <c r="J2254" i="2"/>
  <c r="J2457" i="2"/>
  <c r="J2456" i="2"/>
  <c r="J2455" i="2"/>
  <c r="J2454" i="2"/>
  <c r="J2453" i="2"/>
  <c r="J226" i="2"/>
  <c r="J1673" i="2"/>
  <c r="J997" i="2"/>
  <c r="J996" i="2"/>
  <c r="J995" i="2"/>
  <c r="J2339" i="2"/>
  <c r="J2082" i="2"/>
  <c r="J1198" i="2"/>
  <c r="J1204" i="2"/>
  <c r="J1199" i="2"/>
  <c r="J1406" i="2"/>
  <c r="J1405" i="2"/>
  <c r="J1184" i="2"/>
  <c r="J1367" i="2"/>
  <c r="J1366" i="2"/>
  <c r="J364" i="2"/>
  <c r="J363" i="2"/>
  <c r="J362" i="2"/>
  <c r="J1181" i="2"/>
  <c r="J1620" i="2"/>
  <c r="J1619" i="2"/>
  <c r="J1618" i="2"/>
  <c r="J119" i="2"/>
  <c r="J1765" i="2"/>
  <c r="J1764" i="2"/>
  <c r="J1760" i="2"/>
  <c r="J61" i="2"/>
  <c r="J60" i="2"/>
  <c r="J59" i="2"/>
  <c r="J778" i="2"/>
  <c r="J777" i="2"/>
  <c r="J776" i="2"/>
  <c r="J1515" i="2"/>
  <c r="J186" i="2"/>
  <c r="J185" i="2"/>
  <c r="J184" i="2"/>
  <c r="J183" i="2"/>
  <c r="J182" i="2"/>
  <c r="J1890" i="2"/>
  <c r="J361" i="2"/>
  <c r="J360" i="2"/>
  <c r="J359" i="2"/>
  <c r="J158" i="2"/>
  <c r="J1933" i="2"/>
  <c r="J346" i="2"/>
  <c r="J718" i="2"/>
  <c r="J238" i="2"/>
  <c r="J411" i="2"/>
  <c r="J820" i="2"/>
  <c r="J819" i="2"/>
  <c r="J818" i="2"/>
  <c r="J817" i="2"/>
  <c r="J816" i="2"/>
  <c r="J693" i="2"/>
  <c r="J692" i="2"/>
  <c r="J691" i="2"/>
  <c r="J854" i="2"/>
  <c r="J853" i="2"/>
  <c r="J852" i="2"/>
  <c r="J808" i="2"/>
  <c r="J807" i="2"/>
  <c r="J2162" i="2"/>
  <c r="J2161" i="2"/>
  <c r="J2160" i="2"/>
  <c r="J2159" i="2"/>
  <c r="J2158" i="2"/>
  <c r="J528" i="2"/>
  <c r="J338" i="2"/>
  <c r="J337" i="2"/>
  <c r="J336" i="2"/>
  <c r="J248" i="2"/>
  <c r="J1900" i="2"/>
  <c r="J388" i="2"/>
  <c r="J920" i="2"/>
  <c r="J919" i="2"/>
  <c r="J918" i="2"/>
  <c r="J2277" i="2"/>
  <c r="J2275" i="2"/>
  <c r="J200" i="2"/>
  <c r="J2228" i="2"/>
  <c r="J2227" i="2"/>
  <c r="J2418" i="2"/>
  <c r="J2413" i="2"/>
  <c r="J2414" i="2"/>
  <c r="J1024" i="2"/>
  <c r="J1477" i="2"/>
  <c r="J1476" i="2"/>
  <c r="J1475" i="2"/>
  <c r="J1546" i="2"/>
  <c r="J2003" i="2"/>
  <c r="J2002" i="2"/>
  <c r="J2001" i="2"/>
  <c r="J1503" i="2"/>
  <c r="J1188" i="2"/>
  <c r="J1596" i="2"/>
  <c r="J1869" i="2"/>
  <c r="J1872" i="2"/>
  <c r="J1870" i="2"/>
  <c r="J1792" i="2"/>
  <c r="J717" i="2"/>
  <c r="J716" i="2"/>
  <c r="J715" i="2"/>
  <c r="J1615" i="2"/>
  <c r="J1614" i="2"/>
  <c r="J1613" i="2"/>
  <c r="J307" i="2"/>
  <c r="J1498" i="2"/>
  <c r="J1868" i="2"/>
  <c r="J1867" i="2"/>
  <c r="J1866" i="2"/>
  <c r="J1860" i="2"/>
  <c r="J2100" i="2"/>
  <c r="J2099" i="2"/>
  <c r="J1344" i="2"/>
  <c r="J1343" i="2"/>
  <c r="J1342" i="2"/>
  <c r="J955" i="2"/>
  <c r="J588" i="2"/>
  <c r="J585" i="2"/>
  <c r="J584" i="2"/>
  <c r="J590" i="2"/>
  <c r="J587" i="2"/>
  <c r="J1354" i="2"/>
  <c r="J1353" i="2"/>
  <c r="J1352" i="2"/>
  <c r="J782" i="2"/>
  <c r="J783" i="2"/>
  <c r="J781" i="2"/>
  <c r="J2379" i="2"/>
  <c r="J2380" i="2"/>
  <c r="J2366" i="2"/>
  <c r="J2374" i="2"/>
  <c r="J2375" i="2"/>
  <c r="J798" i="2"/>
  <c r="J1174" i="2"/>
  <c r="J1173" i="2"/>
  <c r="J1172" i="2"/>
  <c r="J731" i="2"/>
  <c r="J1857" i="2"/>
  <c r="J2072" i="2"/>
  <c r="J681" i="2"/>
  <c r="J1893" i="2"/>
  <c r="J1892" i="2"/>
  <c r="J1891" i="2"/>
  <c r="J353" i="2"/>
  <c r="J1717" i="2"/>
  <c r="J1719" i="2"/>
  <c r="J964" i="2"/>
  <c r="J152" i="2"/>
  <c r="J150" i="2"/>
  <c r="J153" i="2"/>
  <c r="J2225" i="2"/>
  <c r="J2224" i="2"/>
  <c r="J898" i="2"/>
  <c r="J2394" i="2"/>
  <c r="J2171" i="2"/>
  <c r="J910" i="2"/>
  <c r="J1713" i="2"/>
  <c r="J876" i="2"/>
  <c r="J875" i="2"/>
  <c r="J874" i="2"/>
  <c r="J729" i="2"/>
  <c r="J1558" i="2"/>
  <c r="J1560" i="2"/>
  <c r="J143" i="2"/>
  <c r="J812" i="2"/>
  <c r="J811" i="2"/>
  <c r="J810" i="2"/>
  <c r="J131" i="2"/>
  <c r="J130" i="2"/>
  <c r="J49" i="2"/>
  <c r="J48" i="2"/>
  <c r="J50" i="2"/>
  <c r="J1240" i="2"/>
  <c r="J1239" i="2"/>
  <c r="J234" i="2"/>
  <c r="J236" i="2"/>
  <c r="J235" i="2"/>
  <c r="J2393" i="2"/>
  <c r="J775" i="2"/>
  <c r="J774" i="2"/>
  <c r="J773" i="2"/>
  <c r="J668" i="2"/>
  <c r="J1992" i="2"/>
  <c r="J1971" i="2"/>
  <c r="J1970" i="2"/>
  <c r="J1969" i="2"/>
  <c r="J800" i="2"/>
  <c r="J799" i="2"/>
  <c r="J1706" i="2"/>
  <c r="J1701" i="2"/>
  <c r="J1705" i="2"/>
  <c r="J1763" i="2"/>
  <c r="J1762" i="2"/>
  <c r="J1761" i="2"/>
  <c r="J197" i="2"/>
  <c r="J196" i="2"/>
  <c r="J195" i="2"/>
  <c r="J714" i="2"/>
  <c r="J713" i="2"/>
  <c r="J1912" i="2"/>
  <c r="J1918" i="2"/>
  <c r="J1911" i="2"/>
  <c r="J1134" i="2"/>
  <c r="J586" i="2"/>
  <c r="J1496" i="2"/>
  <c r="J2335" i="2"/>
  <c r="J1578" i="2"/>
  <c r="J566" i="2"/>
  <c r="J565" i="2"/>
  <c r="J564" i="2"/>
  <c r="J2018" i="2"/>
  <c r="J2017" i="2"/>
  <c r="J2016" i="2"/>
  <c r="J1402" i="2"/>
  <c r="J520" i="2"/>
  <c r="J519" i="2"/>
  <c r="J518" i="2"/>
  <c r="J2248" i="2"/>
  <c r="J741" i="2"/>
  <c r="J742" i="2"/>
  <c r="J740" i="2"/>
  <c r="J1635" i="2"/>
  <c r="J1634" i="2"/>
  <c r="J1633" i="2"/>
  <c r="J1404" i="2"/>
  <c r="J309" i="2"/>
  <c r="J313" i="2"/>
  <c r="J2476" i="2"/>
  <c r="J1865" i="2"/>
  <c r="J1864" i="2"/>
  <c r="J2487" i="2"/>
  <c r="J2465" i="2"/>
  <c r="J2464" i="2"/>
  <c r="J2463" i="2"/>
  <c r="J1991" i="2"/>
  <c r="J914" i="2"/>
  <c r="J1751" i="2"/>
  <c r="J503" i="2"/>
  <c r="J502" i="2"/>
  <c r="J501" i="2"/>
  <c r="J1749" i="2"/>
  <c r="J1441" i="2"/>
  <c r="J1557" i="2"/>
  <c r="J487" i="2"/>
  <c r="J2056" i="2"/>
  <c r="J2055" i="2"/>
  <c r="J2054" i="2"/>
  <c r="J480" i="2"/>
  <c r="J482" i="2"/>
  <c r="J481" i="2"/>
  <c r="J1553" i="2"/>
  <c r="J1216" i="2"/>
  <c r="J1217" i="2"/>
  <c r="J1135" i="2"/>
  <c r="J2444" i="2"/>
  <c r="J2443" i="2"/>
  <c r="J2442" i="2"/>
  <c r="J601" i="2"/>
  <c r="J600" i="2"/>
  <c r="J599" i="2"/>
  <c r="J598" i="2"/>
  <c r="J597" i="2"/>
  <c r="J939" i="2"/>
  <c r="J883" i="2"/>
  <c r="J886" i="2"/>
  <c r="J893" i="2"/>
  <c r="J887" i="2"/>
  <c r="J888" i="2"/>
  <c r="J505" i="2"/>
  <c r="J497" i="2"/>
  <c r="J506" i="2"/>
  <c r="J1338" i="2"/>
  <c r="J1535" i="2"/>
  <c r="J1194" i="2"/>
  <c r="J1684" i="2"/>
  <c r="J867" i="2"/>
  <c r="J1917" i="2"/>
  <c r="J1916" i="2"/>
  <c r="J1915" i="2"/>
  <c r="J1914" i="2"/>
  <c r="J1913" i="2"/>
  <c r="J1968" i="2"/>
  <c r="J1967" i="2"/>
  <c r="J1966" i="2"/>
  <c r="J2084" i="2"/>
  <c r="J2089" i="2"/>
  <c r="J2085" i="2"/>
  <c r="J1473" i="2"/>
  <c r="J1472" i="2"/>
  <c r="J1457" i="2"/>
  <c r="J1456" i="2"/>
  <c r="J1458" i="2"/>
  <c r="J372" i="2"/>
  <c r="J374" i="2"/>
  <c r="J380" i="2"/>
  <c r="J958" i="2"/>
  <c r="J794" i="2"/>
  <c r="J1426" i="2"/>
  <c r="J1425" i="2"/>
  <c r="J1424" i="2"/>
  <c r="J1171" i="2"/>
  <c r="J1233" i="2"/>
  <c r="J19" i="2"/>
  <c r="J596" i="2"/>
  <c r="J489" i="2"/>
  <c r="J1696" i="2"/>
  <c r="J841" i="2"/>
  <c r="J1256" i="2"/>
  <c r="J1257" i="2"/>
  <c r="J1462" i="2"/>
  <c r="J555" i="2"/>
  <c r="J1899" i="2"/>
  <c r="J1898" i="2"/>
  <c r="J1897" i="2"/>
  <c r="J414" i="2"/>
  <c r="J416" i="2"/>
  <c r="J413" i="2"/>
  <c r="J412" i="2"/>
  <c r="J417" i="2"/>
  <c r="J748" i="2"/>
  <c r="J747" i="2"/>
  <c r="J746" i="2"/>
  <c r="J2071" i="2"/>
  <c r="J2108" i="2"/>
  <c r="J873" i="2"/>
  <c r="J721" i="2"/>
  <c r="J722" i="2"/>
  <c r="J415" i="2"/>
  <c r="J140" i="2"/>
  <c r="J139" i="2"/>
  <c r="J138" i="2"/>
  <c r="J636" i="2"/>
  <c r="J635" i="2"/>
  <c r="J634" i="2"/>
  <c r="J1647" i="2"/>
  <c r="J1646" i="2"/>
  <c r="J1645" i="2"/>
  <c r="J1817" i="2"/>
  <c r="J2314" i="2"/>
  <c r="J2313" i="2"/>
  <c r="J2312" i="2"/>
  <c r="J319" i="2"/>
  <c r="J486" i="2"/>
  <c r="J473" i="2"/>
  <c r="J470" i="2"/>
  <c r="J469" i="2"/>
  <c r="J1091" i="2"/>
  <c r="J1090" i="2"/>
  <c r="J1089" i="2"/>
  <c r="J2320" i="2"/>
  <c r="J1068" i="2"/>
  <c r="J552" i="2"/>
  <c r="J551" i="2"/>
  <c r="J1590" i="2"/>
  <c r="J1589" i="2"/>
  <c r="J1588" i="2"/>
  <c r="J793" i="2"/>
  <c r="J792" i="2"/>
  <c r="J791" i="2"/>
  <c r="J790" i="2"/>
  <c r="J789" i="2"/>
  <c r="J2373" i="2"/>
  <c r="J2372" i="2"/>
  <c r="J2371" i="2"/>
  <c r="J2424" i="2"/>
  <c r="J1725" i="2"/>
  <c r="J164" i="2"/>
  <c r="J163" i="2"/>
  <c r="J162" i="2"/>
  <c r="J961" i="2"/>
  <c r="J1227" i="2"/>
  <c r="J1223" i="2"/>
  <c r="J1232" i="2"/>
  <c r="J861" i="2"/>
  <c r="J860" i="2"/>
  <c r="J859" i="2"/>
  <c r="J1509" i="2"/>
  <c r="J1508" i="2"/>
  <c r="J1507" i="2"/>
  <c r="J1732" i="2"/>
  <c r="J1731" i="2"/>
  <c r="J1730" i="2"/>
  <c r="J866" i="2"/>
  <c r="J2240" i="2"/>
  <c r="J2239" i="2"/>
  <c r="J2238" i="2"/>
  <c r="J1712" i="2"/>
  <c r="J1711" i="2"/>
  <c r="J459" i="2"/>
  <c r="J1060" i="2"/>
  <c r="J1059" i="2"/>
  <c r="J1058" i="2"/>
  <c r="J426" i="2"/>
  <c r="J425" i="2"/>
  <c r="J424" i="2"/>
  <c r="J1383" i="2"/>
  <c r="J82" i="2"/>
  <c r="J577" i="2"/>
  <c r="J576" i="2"/>
  <c r="J575" i="2"/>
  <c r="J574" i="2"/>
  <c r="J573" i="2"/>
  <c r="J1672" i="2"/>
  <c r="J2014" i="2"/>
  <c r="J2013" i="2"/>
  <c r="J2012" i="2"/>
  <c r="J2011" i="2"/>
  <c r="J2010" i="2"/>
  <c r="J986" i="2"/>
  <c r="J985" i="2"/>
  <c r="J984" i="2"/>
  <c r="J1528" i="2"/>
  <c r="J1527" i="2"/>
  <c r="J1526" i="2"/>
  <c r="J1203" i="2"/>
  <c r="J1600" i="2"/>
  <c r="J2123" i="2"/>
  <c r="J2122" i="2"/>
  <c r="J2121" i="2"/>
  <c r="J2120" i="2"/>
  <c r="J2119" i="2"/>
  <c r="J1729" i="2"/>
  <c r="J2041" i="2"/>
  <c r="J2040" i="2"/>
  <c r="J2039" i="2"/>
  <c r="J2471" i="2"/>
  <c r="J2470" i="2"/>
  <c r="J2469" i="2"/>
  <c r="J1192" i="2"/>
  <c r="J1191" i="2"/>
  <c r="J1190" i="2"/>
  <c r="J2135" i="2"/>
  <c r="J2319" i="2"/>
  <c r="J2405" i="2"/>
  <c r="J2404" i="2"/>
  <c r="J2403" i="2"/>
  <c r="J2402" i="2"/>
  <c r="J2401" i="2"/>
  <c r="J1879" i="2"/>
  <c r="J232" i="2"/>
  <c r="J231" i="2"/>
  <c r="J230" i="2"/>
  <c r="J1778" i="2"/>
  <c r="J1779" i="2"/>
  <c r="J1780" i="2"/>
  <c r="J1772" i="2"/>
  <c r="J1771" i="2"/>
  <c r="J653" i="2"/>
  <c r="J1759" i="2"/>
  <c r="J1878" i="2"/>
  <c r="J1690" i="2"/>
  <c r="J1689" i="2"/>
  <c r="J1688" i="2"/>
  <c r="J1736" i="2"/>
  <c r="J1695" i="2"/>
  <c r="J1041" i="2"/>
  <c r="J1039" i="2"/>
  <c r="J1038" i="2"/>
  <c r="J1037" i="2"/>
  <c r="J1040" i="2"/>
  <c r="J1631" i="2"/>
  <c r="J169" i="2"/>
  <c r="J1346" i="2"/>
  <c r="J1044" i="2"/>
  <c r="J168" i="2"/>
  <c r="J167" i="2"/>
  <c r="J166" i="2"/>
  <c r="J909" i="2"/>
  <c r="J824" i="2"/>
  <c r="J1020" i="2"/>
  <c r="J117" i="2"/>
  <c r="J116" i="2"/>
  <c r="J115" i="2"/>
  <c r="J942" i="2"/>
  <c r="J941" i="2"/>
  <c r="J940" i="2"/>
  <c r="J1873" i="2"/>
  <c r="J2253" i="2"/>
  <c r="J1421" i="2"/>
  <c r="J1950" i="2"/>
  <c r="J1980" i="2"/>
  <c r="J1979" i="2"/>
  <c r="J1978" i="2"/>
  <c r="J1110" i="2"/>
  <c r="J2452" i="2"/>
  <c r="J1808" i="2"/>
  <c r="J151" i="2"/>
  <c r="J977" i="2"/>
  <c r="J976" i="2"/>
  <c r="J975" i="2"/>
  <c r="J2004" i="2"/>
  <c r="J2000" i="2"/>
  <c r="J1999" i="2"/>
  <c r="J2271" i="2"/>
  <c r="J2270" i="2"/>
  <c r="J2426" i="2"/>
  <c r="J1734" i="2"/>
  <c r="J1735" i="2"/>
  <c r="J1733" i="2"/>
  <c r="J306" i="2"/>
  <c r="J305" i="2"/>
  <c r="J304" i="2"/>
  <c r="J303" i="2"/>
  <c r="J302" i="2"/>
  <c r="J2098" i="2"/>
  <c r="J908" i="2"/>
  <c r="J907" i="2"/>
  <c r="J906" i="2"/>
  <c r="J826" i="2"/>
  <c r="J825" i="2"/>
  <c r="J690" i="2"/>
  <c r="J689" i="2"/>
  <c r="J688" i="2"/>
  <c r="J1901" i="2"/>
  <c r="J1516" i="2"/>
  <c r="J796" i="2"/>
  <c r="J795" i="2"/>
  <c r="J212" i="2"/>
  <c r="J563" i="2"/>
  <c r="J408" i="2"/>
  <c r="J314" i="2"/>
  <c r="J770" i="2"/>
  <c r="J767" i="2"/>
  <c r="J1955" i="2"/>
  <c r="J1954" i="2"/>
  <c r="J1953" i="2"/>
  <c r="J1585" i="2"/>
  <c r="J171" i="2"/>
  <c r="J1551" i="2"/>
  <c r="J1652" i="2"/>
  <c r="J1653" i="2"/>
  <c r="J1649" i="2"/>
  <c r="J1447" i="2"/>
  <c r="J73" i="2"/>
  <c r="J736" i="2"/>
  <c r="J737" i="2"/>
  <c r="J1066" i="2"/>
  <c r="J1073" i="2"/>
  <c r="J1065" i="2"/>
  <c r="J675" i="2"/>
  <c r="J312" i="2"/>
  <c r="J311" i="2"/>
  <c r="J310" i="2"/>
  <c r="J1692" i="2"/>
  <c r="J837" i="2"/>
  <c r="J836" i="2"/>
  <c r="J835" i="2"/>
  <c r="J434" i="2"/>
  <c r="J1189" i="2"/>
  <c r="J103" i="2"/>
  <c r="J9" i="2"/>
  <c r="J1392" i="2"/>
  <c r="J1390" i="2"/>
  <c r="J1391" i="2"/>
  <c r="J1088" i="2"/>
  <c r="J1495" i="2"/>
  <c r="J1947" i="2"/>
  <c r="J1793" i="2"/>
  <c r="J1794" i="2"/>
  <c r="J1791" i="2"/>
  <c r="J1663" i="2"/>
  <c r="J1662" i="2"/>
  <c r="J1661" i="2"/>
  <c r="J207" i="2"/>
  <c r="J206" i="2"/>
  <c r="J205" i="2"/>
  <c r="J2369" i="2"/>
  <c r="J2368" i="2"/>
  <c r="J2367" i="2"/>
  <c r="J652" i="2"/>
  <c r="J1036" i="2"/>
  <c r="J1292" i="2"/>
  <c r="J1291" i="2"/>
  <c r="J1290" i="2"/>
  <c r="J1816" i="2"/>
  <c r="J1815" i="2"/>
  <c r="J1300" i="2"/>
  <c r="J1511" i="2"/>
  <c r="J1510" i="2"/>
  <c r="J1506" i="2"/>
  <c r="J2150" i="2"/>
  <c r="J2149" i="2"/>
  <c r="J2148" i="2"/>
  <c r="J2147" i="2"/>
  <c r="J2146" i="2"/>
  <c r="J2235" i="2"/>
  <c r="J2066" i="2"/>
  <c r="J99" i="2"/>
  <c r="J806" i="2"/>
  <c r="J2193" i="2"/>
  <c r="J2192" i="2"/>
  <c r="J2191" i="2"/>
  <c r="J244" i="2"/>
  <c r="J276" i="2"/>
  <c r="J277" i="2"/>
  <c r="J1382" i="2"/>
  <c r="J2176" i="2"/>
  <c r="J703" i="2"/>
  <c r="J702" i="2"/>
  <c r="J701" i="2"/>
  <c r="J2436" i="2"/>
  <c r="J2437" i="2"/>
  <c r="J2428" i="2"/>
  <c r="J2439" i="2"/>
  <c r="J2438" i="2"/>
  <c r="J1894" i="2"/>
  <c r="J10" i="2"/>
  <c r="J926" i="2"/>
  <c r="J925" i="2"/>
  <c r="J494" i="2"/>
  <c r="J387" i="2"/>
  <c r="J386" i="2"/>
  <c r="J385" i="2"/>
  <c r="J2448" i="2"/>
  <c r="J2447" i="2"/>
  <c r="J2446" i="2"/>
  <c r="J643" i="2"/>
  <c r="J2285" i="2"/>
  <c r="J2282" i="2"/>
  <c r="J2283" i="2"/>
  <c r="J2284" i="2"/>
  <c r="J2286" i="2"/>
  <c r="J1928" i="2"/>
  <c r="J1927" i="2"/>
  <c r="J1926" i="2"/>
  <c r="J1072" i="2"/>
  <c r="J1064" i="2"/>
  <c r="J1071" i="2"/>
  <c r="J1442" i="2"/>
  <c r="J1439" i="2"/>
  <c r="J1437" i="2"/>
  <c r="J1416" i="2"/>
  <c r="J1270" i="2"/>
  <c r="J1269" i="2"/>
  <c r="J2049" i="2"/>
  <c r="J2048" i="2"/>
  <c r="J2046" i="2"/>
  <c r="J2362" i="2"/>
  <c r="J2361" i="2"/>
  <c r="J2360" i="2"/>
  <c r="J1989" i="2"/>
  <c r="J1988" i="2"/>
  <c r="J1987" i="2"/>
  <c r="J1986" i="2"/>
  <c r="J1985" i="2"/>
  <c r="J157" i="2"/>
  <c r="J2435" i="2"/>
  <c r="J474" i="2"/>
  <c r="J301" i="2"/>
  <c r="J300" i="2"/>
  <c r="J299" i="2"/>
  <c r="J298" i="2"/>
  <c r="J297" i="2"/>
  <c r="J1337" i="2"/>
  <c r="J1336" i="2"/>
  <c r="J1335" i="2"/>
  <c r="J1777" i="2"/>
  <c r="J1776" i="2"/>
  <c r="J1775" i="2"/>
  <c r="J1774" i="2"/>
  <c r="J1773" i="2"/>
  <c r="J1466" i="2"/>
  <c r="J1465" i="2"/>
  <c r="J1464" i="2"/>
  <c r="J1260" i="2"/>
  <c r="J1259" i="2"/>
  <c r="J1258" i="2"/>
  <c r="J1350" i="2"/>
  <c r="J2338" i="2"/>
  <c r="J1896" i="2"/>
  <c r="J2062" i="2"/>
  <c r="J2061" i="2"/>
  <c r="J2060" i="2"/>
  <c r="J254" i="2"/>
  <c r="J253" i="2"/>
  <c r="J252" i="2"/>
  <c r="J2307" i="2"/>
  <c r="J2306" i="2"/>
  <c r="J2305" i="2"/>
  <c r="J1492" i="2"/>
  <c r="J1491" i="2"/>
  <c r="J1490" i="2"/>
  <c r="J1211" i="2"/>
  <c r="J1210" i="2"/>
  <c r="J1209" i="2"/>
  <c r="J1877" i="2"/>
  <c r="J2106" i="2"/>
  <c r="J2105" i="2"/>
  <c r="J2104" i="2"/>
  <c r="J2103" i="2"/>
  <c r="J2102" i="2"/>
  <c r="J2409" i="2"/>
  <c r="J2493" i="2"/>
  <c r="J2492" i="2"/>
  <c r="J2491" i="2"/>
  <c r="J1067" i="2"/>
  <c r="J1070" i="2"/>
  <c r="J1069" i="2"/>
  <c r="J1595" i="2"/>
  <c r="J1594" i="2"/>
  <c r="J1593" i="2"/>
  <c r="J1434" i="2"/>
  <c r="J1433" i="2"/>
  <c r="J1432" i="2"/>
  <c r="J438" i="2"/>
  <c r="J8" i="2"/>
  <c r="J1334" i="2"/>
  <c r="J1333" i="2"/>
  <c r="J1332" i="2"/>
  <c r="J1331" i="2"/>
  <c r="J1330" i="2"/>
  <c r="J2234" i="2"/>
  <c r="J1376" i="2"/>
  <c r="J1375" i="2"/>
  <c r="J698" i="2"/>
  <c r="J697" i="2"/>
  <c r="J696" i="2"/>
  <c r="J58" i="2"/>
  <c r="J57" i="2"/>
  <c r="J56" i="2"/>
  <c r="J1996" i="2"/>
  <c r="J2406" i="2"/>
  <c r="J1895" i="2"/>
  <c r="J1277" i="2"/>
  <c r="J1271" i="2"/>
  <c r="J1272" i="2"/>
  <c r="J952" i="2"/>
  <c r="J562" i="2"/>
  <c r="J561" i="2"/>
  <c r="J560" i="2"/>
  <c r="J559" i="2"/>
  <c r="J558" i="2"/>
  <c r="J1682" i="2"/>
  <c r="J1681" i="2"/>
  <c r="J1680" i="2"/>
  <c r="J2388" i="2"/>
  <c r="J2387" i="2"/>
  <c r="J2386" i="2"/>
  <c r="J155" i="2"/>
  <c r="J1019" i="2"/>
  <c r="J1018" i="2"/>
  <c r="J37" i="2"/>
  <c r="J36" i="2"/>
  <c r="J1644" i="2"/>
  <c r="J1643" i="2"/>
  <c r="J1642" i="2"/>
  <c r="J1641" i="2"/>
  <c r="J1640" i="2"/>
  <c r="J1820" i="2"/>
  <c r="J1942" i="2"/>
  <c r="J780" i="2"/>
  <c r="J1254" i="2"/>
  <c r="J1253" i="2"/>
  <c r="J1252" i="2"/>
  <c r="J1251" i="2"/>
  <c r="J1250" i="2"/>
  <c r="J1415" i="2"/>
  <c r="J1414" i="2"/>
  <c r="J1413" i="2"/>
  <c r="J35" i="2"/>
  <c r="J34" i="2"/>
  <c r="J33" i="2"/>
  <c r="J137" i="2"/>
  <c r="J136" i="2"/>
  <c r="J135" i="2"/>
  <c r="J134" i="2"/>
  <c r="J133" i="2"/>
  <c r="J2333" i="2"/>
  <c r="J2332" i="2"/>
  <c r="J2365" i="2"/>
  <c r="J2364" i="2"/>
  <c r="J2363" i="2"/>
  <c r="J2298" i="2"/>
  <c r="J2297" i="2"/>
  <c r="J2296" i="2"/>
  <c r="J2261" i="2"/>
  <c r="J2260" i="2"/>
  <c r="J1639" i="2"/>
  <c r="J1679" i="2"/>
  <c r="J674" i="2"/>
  <c r="J3" i="2"/>
  <c r="J450" i="2"/>
  <c r="J700" i="2"/>
  <c r="J1807" i="2"/>
  <c r="J633" i="2"/>
  <c r="J2028" i="2"/>
  <c r="J1565" i="2"/>
  <c r="J1564" i="2"/>
  <c r="J1658" i="2"/>
  <c r="J1657" i="2"/>
  <c r="J779" i="2"/>
  <c r="J732" i="2"/>
  <c r="J667" i="2"/>
  <c r="J666" i="2"/>
  <c r="J665" i="2"/>
  <c r="J930" i="2"/>
  <c r="J640" i="2"/>
  <c r="J194" i="2"/>
  <c r="J1952" i="2"/>
  <c r="J1739" i="2"/>
  <c r="J905" i="2"/>
  <c r="J904" i="2"/>
  <c r="J903" i="2"/>
  <c r="J2299" i="2"/>
  <c r="J2295" i="2"/>
  <c r="J2294" i="2"/>
  <c r="J2302" i="2"/>
  <c r="J2303" i="2"/>
  <c r="J2480" i="2"/>
  <c r="J1541" i="2"/>
  <c r="J1133" i="2"/>
  <c r="J1132" i="2"/>
  <c r="J1131" i="2"/>
  <c r="J2417" i="2"/>
  <c r="J2416" i="2"/>
  <c r="J2415" i="2"/>
  <c r="J1109" i="2"/>
  <c r="J2434" i="2"/>
  <c r="J2433" i="2"/>
  <c r="J2432" i="2"/>
  <c r="J2431" i="2"/>
  <c r="J2430" i="2"/>
  <c r="J423" i="2"/>
  <c r="J267" i="2"/>
  <c r="J2117" i="2"/>
  <c r="J2116" i="2"/>
  <c r="J2115" i="2"/>
  <c r="J69" i="2"/>
  <c r="J1422" i="2"/>
  <c r="J1814" i="2"/>
  <c r="J1813" i="2"/>
  <c r="J1812" i="2"/>
  <c r="J1811" i="2"/>
  <c r="J1810" i="2"/>
  <c r="J1572" i="2"/>
  <c r="J1571" i="2"/>
  <c r="J1570" i="2"/>
  <c r="J1569" i="2"/>
  <c r="J1568" i="2"/>
  <c r="J2385" i="2"/>
  <c r="J1397" i="2"/>
  <c r="J1005" i="2"/>
  <c r="J924" i="2"/>
  <c r="J1798" i="2"/>
  <c r="J1797" i="2"/>
  <c r="J1796" i="2"/>
  <c r="J2091" i="2"/>
  <c r="J15" i="2"/>
  <c r="J1943" i="2"/>
  <c r="J1143" i="2"/>
  <c r="J1142" i="2"/>
  <c r="J1141" i="2"/>
  <c r="J1140" i="2"/>
  <c r="J2218" i="2"/>
  <c r="J2217" i="2"/>
  <c r="J2216" i="2"/>
  <c r="J1851" i="2"/>
  <c r="J801" i="2"/>
  <c r="J802" i="2"/>
  <c r="J1026" i="2"/>
  <c r="J1871" i="2"/>
  <c r="J453" i="2"/>
  <c r="J451" i="2"/>
  <c r="J452" i="2"/>
  <c r="J1650" i="2"/>
  <c r="J1202" i="2"/>
  <c r="J1201" i="2"/>
  <c r="J1200" i="2"/>
  <c r="J538" i="2"/>
  <c r="J537" i="2"/>
  <c r="J536" i="2"/>
  <c r="J535" i="2"/>
  <c r="J534" i="2"/>
  <c r="J1349" i="2"/>
  <c r="J1237" i="2"/>
  <c r="J943" i="2"/>
  <c r="J948" i="2"/>
  <c r="J947" i="2"/>
  <c r="J2411" i="2"/>
  <c r="J2410" i="2"/>
  <c r="J2412" i="2"/>
  <c r="J2247" i="2"/>
  <c r="J2246" i="2"/>
  <c r="J2245" i="2"/>
  <c r="J2244" i="2"/>
  <c r="J2243" i="2"/>
  <c r="J1518" i="2"/>
  <c r="J1522" i="2"/>
  <c r="J809" i="2"/>
  <c r="J6" i="2"/>
  <c r="J4" i="2"/>
  <c r="J2" i="2"/>
  <c r="J1121" i="2"/>
  <c r="J1123" i="2"/>
  <c r="J1122" i="2"/>
  <c r="J2157" i="2"/>
  <c r="J1144" i="2"/>
  <c r="J1145" i="2"/>
  <c r="J1139" i="2"/>
  <c r="J181" i="2"/>
  <c r="J180" i="2"/>
  <c r="J179" i="2"/>
  <c r="J187" i="2"/>
  <c r="J188" i="2"/>
  <c r="J751" i="2"/>
  <c r="J750" i="2"/>
  <c r="J749" i="2"/>
  <c r="J237" i="2"/>
  <c r="J239" i="2"/>
  <c r="J440" i="2"/>
  <c r="J443" i="2"/>
  <c r="J442" i="2"/>
  <c r="J951" i="2"/>
  <c r="J375" i="2"/>
  <c r="J1862" i="2"/>
  <c r="J730" i="2"/>
  <c r="J1592" i="2"/>
  <c r="J1591" i="2"/>
  <c r="J1994" i="2"/>
  <c r="J757" i="2"/>
  <c r="J756" i="2"/>
  <c r="J755" i="2"/>
  <c r="J754" i="2"/>
  <c r="J753" i="2"/>
  <c r="J2462" i="2"/>
  <c r="J921" i="2"/>
  <c r="J916" i="2"/>
  <c r="J915" i="2"/>
  <c r="J922" i="2"/>
  <c r="J923" i="2"/>
  <c r="J999" i="2"/>
  <c r="J1032" i="2"/>
  <c r="J1035" i="2"/>
  <c r="J1031" i="2"/>
  <c r="J620" i="2"/>
  <c r="J619" i="2"/>
  <c r="J618" i="2"/>
  <c r="J617" i="2"/>
  <c r="J616" i="2"/>
  <c r="J1386" i="2"/>
  <c r="J25" i="2"/>
  <c r="J631" i="2"/>
  <c r="J630" i="2"/>
  <c r="J629" i="2"/>
  <c r="J628" i="2"/>
  <c r="J627" i="2"/>
  <c r="J1215" i="2"/>
  <c r="J1886" i="2"/>
  <c r="J1885" i="2"/>
  <c r="J317" i="2"/>
  <c r="J1770" i="2"/>
  <c r="J1769" i="2"/>
  <c r="J1768" i="2"/>
  <c r="J2400" i="2"/>
  <c r="J2395" i="2"/>
  <c r="J2038" i="2"/>
  <c r="J2037" i="2"/>
  <c r="J373" i="2"/>
  <c r="J1151" i="2"/>
  <c r="J1150" i="2"/>
  <c r="J1149" i="2"/>
  <c r="J1160" i="2"/>
  <c r="J1159" i="2"/>
  <c r="J1158" i="2"/>
  <c r="J1162" i="2"/>
  <c r="J1161" i="2"/>
  <c r="J2059" i="2"/>
  <c r="J2058" i="2"/>
  <c r="J2057" i="2"/>
  <c r="J1941" i="2"/>
  <c r="J2053" i="2"/>
  <c r="J963" i="2"/>
  <c r="J962" i="2"/>
  <c r="J1365" i="2"/>
  <c r="J260" i="2"/>
  <c r="J2392" i="2"/>
  <c r="J2337" i="2"/>
  <c r="J2336" i="2"/>
  <c r="J31" i="2"/>
  <c r="J27" i="2"/>
  <c r="J2199" i="2"/>
  <c r="J857" i="2"/>
  <c r="J856" i="2"/>
  <c r="J855" i="2"/>
  <c r="J612" i="2"/>
  <c r="J611" i="2"/>
  <c r="J1249" i="2"/>
  <c r="J1248" i="2"/>
  <c r="J1247" i="2"/>
  <c r="J1105" i="2"/>
  <c r="J2349" i="2"/>
  <c r="J2348" i="2"/>
  <c r="J2347" i="2"/>
  <c r="J1757" i="2"/>
  <c r="J1758" i="2"/>
  <c r="J827" i="2"/>
  <c r="J771" i="2"/>
  <c r="J81" i="2"/>
  <c r="J80" i="2"/>
  <c r="J79" i="2"/>
  <c r="J78" i="2"/>
  <c r="J77" i="2"/>
  <c r="J1226" i="2"/>
  <c r="J1219" i="2"/>
  <c r="J1225" i="2"/>
  <c r="J1448" i="2"/>
  <c r="J938" i="2"/>
  <c r="J937" i="2"/>
  <c r="J936" i="2"/>
  <c r="J485" i="2"/>
  <c r="J484" i="2"/>
  <c r="J483" i="2"/>
  <c r="J2423" i="2"/>
  <c r="J1461" i="2"/>
  <c r="J1459" i="2"/>
  <c r="J1463" i="2"/>
  <c r="J1597" i="2"/>
  <c r="J1148" i="2"/>
  <c r="J2258" i="2"/>
  <c r="J872" i="2"/>
  <c r="J2094" i="2"/>
  <c r="J2097" i="2"/>
  <c r="J2093" i="2"/>
  <c r="J2065" i="2"/>
  <c r="J1805" i="2"/>
  <c r="J1804" i="2"/>
  <c r="J1803" i="2"/>
  <c r="J1965" i="2"/>
  <c r="J1964" i="2"/>
  <c r="J1963" i="2"/>
  <c r="J2133" i="2"/>
  <c r="J2132" i="2"/>
  <c r="J1651" i="2"/>
  <c r="J724" i="2"/>
  <c r="J723" i="2"/>
  <c r="J378" i="2"/>
  <c r="J368" i="2"/>
  <c r="J1112" i="2"/>
  <c r="J1116" i="2"/>
  <c r="J1111" i="2"/>
  <c r="J2359" i="2"/>
  <c r="J101" i="2"/>
  <c r="J104" i="2"/>
  <c r="J102" i="2"/>
  <c r="J935" i="2"/>
  <c r="J934" i="2"/>
  <c r="J933" i="2"/>
  <c r="J2131" i="2"/>
  <c r="J2130" i="2"/>
  <c r="J2129" i="2"/>
  <c r="J2182" i="2"/>
  <c r="J1062" i="2"/>
  <c r="J868" i="2"/>
  <c r="J865" i="2"/>
  <c r="J870" i="2"/>
  <c r="J7" i="2"/>
  <c r="J1460" i="2"/>
  <c r="J2213" i="2"/>
  <c r="J468" i="2"/>
  <c r="J1310" i="2"/>
  <c r="J1309" i="2"/>
  <c r="J1308" i="2"/>
  <c r="J2138" i="2"/>
  <c r="J2141" i="2"/>
  <c r="J2140" i="2"/>
  <c r="J1531" i="2"/>
  <c r="J1530" i="2"/>
  <c r="J1529" i="2"/>
  <c r="J2145" i="2"/>
  <c r="J1728" i="2"/>
  <c r="J1727" i="2"/>
  <c r="J1726" i="2"/>
  <c r="J1550" i="2"/>
  <c r="J1549" i="2"/>
  <c r="J1548" i="2"/>
  <c r="J105" i="2"/>
  <c r="J106" i="2"/>
  <c r="J2223" i="2"/>
  <c r="J2222" i="2"/>
  <c r="J2221" i="2"/>
  <c r="J2220" i="2"/>
  <c r="J2219" i="2"/>
  <c r="J1704" i="2"/>
  <c r="J1703" i="2"/>
  <c r="J1702" i="2"/>
  <c r="J531" i="2"/>
  <c r="J1716" i="2"/>
  <c r="J1715" i="2"/>
  <c r="J1714" i="2"/>
  <c r="J32" i="2"/>
  <c r="J315" i="2"/>
  <c r="J2101" i="2"/>
  <c r="J1224" i="2"/>
  <c r="J646" i="2"/>
  <c r="J1660" i="2"/>
  <c r="J1087" i="2"/>
  <c r="J1086" i="2"/>
  <c r="J1935" i="2"/>
  <c r="J204" i="2"/>
  <c r="J1080" i="2"/>
  <c r="J500" i="2"/>
  <c r="J14" i="2"/>
  <c r="J18" i="2"/>
  <c r="J16" i="2"/>
  <c r="J1025" i="2"/>
  <c r="J1195" i="2"/>
  <c r="J2109" i="2"/>
  <c r="J1852" i="2"/>
  <c r="J1859" i="2"/>
  <c r="J1861" i="2"/>
  <c r="J1297" i="2"/>
  <c r="J1293" i="2"/>
  <c r="J1296" i="2"/>
  <c r="J1295" i="2"/>
  <c r="J1294" i="2"/>
  <c r="J2259" i="2"/>
  <c r="J1848" i="2"/>
  <c r="J394" i="2"/>
  <c r="J399" i="2"/>
  <c r="J1030" i="2"/>
  <c r="J1029" i="2"/>
  <c r="J1028" i="2"/>
  <c r="J1750" i="2"/>
  <c r="J2181" i="2"/>
  <c r="J2180" i="2"/>
  <c r="J2179" i="2"/>
  <c r="J2186" i="2"/>
  <c r="J2185" i="2"/>
  <c r="J2184" i="2"/>
  <c r="J607" i="2"/>
  <c r="J606" i="2"/>
  <c r="J605" i="2"/>
  <c r="J429" i="2"/>
  <c r="J2052" i="2"/>
  <c r="J2051" i="2"/>
  <c r="J2050" i="2"/>
  <c r="J1802" i="2"/>
  <c r="J1801" i="2"/>
  <c r="J1800" i="2"/>
  <c r="J1924" i="2"/>
  <c r="J382" i="2"/>
  <c r="J1050" i="2"/>
  <c r="J1052" i="2"/>
  <c r="J1289" i="2"/>
  <c r="J1288" i="2"/>
  <c r="J1287" i="2"/>
  <c r="J1054" i="2"/>
  <c r="J384" i="2"/>
  <c r="J383" i="2"/>
  <c r="J89" i="2"/>
  <c r="J88" i="2"/>
  <c r="J2036" i="2"/>
  <c r="J2035" i="2"/>
  <c r="J2034" i="2"/>
  <c r="J1559" i="2"/>
  <c r="J1940" i="2"/>
  <c r="J1939" i="2"/>
  <c r="J2257" i="2"/>
  <c r="J13" i="2"/>
  <c r="J12" i="2"/>
  <c r="J11" i="2"/>
  <c r="J1520" i="2"/>
  <c r="J1519" i="2"/>
  <c r="J1525" i="2"/>
  <c r="J1521" i="2"/>
  <c r="J1523" i="2"/>
  <c r="J1180" i="2"/>
  <c r="J1179" i="2"/>
  <c r="J1178" i="2"/>
  <c r="J224" i="2"/>
  <c r="J1609" i="2"/>
  <c r="J1608" i="2"/>
  <c r="J1607" i="2"/>
  <c r="J1385" i="2"/>
  <c r="J764" i="2"/>
  <c r="J156" i="2"/>
  <c r="J193" i="2"/>
  <c r="J192" i="2"/>
  <c r="J191" i="2"/>
  <c r="J911" i="2"/>
  <c r="J912" i="2"/>
  <c r="J901" i="2"/>
  <c r="J402" i="2"/>
  <c r="J401" i="2"/>
  <c r="J1962" i="2"/>
  <c r="J1961" i="2"/>
  <c r="J980" i="2"/>
  <c r="J532" i="2"/>
  <c r="J527" i="2"/>
  <c r="J526" i="2"/>
  <c r="J902" i="2"/>
  <c r="J610" i="2"/>
  <c r="J609" i="2"/>
  <c r="J994" i="2"/>
  <c r="J467" i="2"/>
  <c r="J1563" i="2"/>
  <c r="J1562" i="2"/>
  <c r="J1561" i="2"/>
  <c r="J960" i="2"/>
  <c r="J959" i="2"/>
  <c r="J1756" i="2"/>
  <c r="J1208" i="2"/>
  <c r="J441" i="2"/>
  <c r="J1957" i="2"/>
  <c r="J324" i="2"/>
  <c r="J1197" i="2"/>
  <c r="J932" i="2"/>
  <c r="J763" i="2"/>
  <c r="J762" i="2"/>
  <c r="J761" i="2"/>
  <c r="J407" i="2"/>
  <c r="J406" i="2"/>
  <c r="J259" i="2"/>
  <c r="J258" i="2"/>
  <c r="J114" i="2"/>
  <c r="J113" i="2"/>
  <c r="J112" i="2"/>
  <c r="J979" i="2"/>
  <c r="J1837" i="2"/>
  <c r="J1836" i="2"/>
  <c r="J1835" i="2"/>
  <c r="J632" i="2"/>
  <c r="J991" i="2"/>
  <c r="J1944" i="2"/>
  <c r="J433" i="2"/>
  <c r="J1002" i="2"/>
  <c r="J2139" i="2"/>
  <c r="J129" i="2"/>
  <c r="J128" i="2"/>
  <c r="J127" i="2"/>
  <c r="J1214" i="2"/>
  <c r="J1213" i="2"/>
  <c r="J1212" i="2"/>
  <c r="J931" i="2"/>
  <c r="J1364" i="2"/>
  <c r="J1363" i="2"/>
  <c r="J1362" i="2"/>
  <c r="J2190" i="2"/>
  <c r="J275" i="2"/>
  <c r="J1077" i="2"/>
  <c r="J1078" i="2"/>
  <c r="J1076" i="2"/>
  <c r="J1678" i="2"/>
  <c r="J1329" i="2"/>
  <c r="J2177" i="2"/>
  <c r="J661" i="2"/>
  <c r="J1606" i="2"/>
  <c r="J1605" i="2"/>
  <c r="J1604" i="2"/>
  <c r="J2252" i="2"/>
  <c r="J2322" i="2"/>
  <c r="J2321" i="2"/>
  <c r="J2323" i="2"/>
  <c r="J2033" i="2"/>
  <c r="J2429" i="2"/>
  <c r="J1740" i="2"/>
  <c r="J829" i="2"/>
  <c r="J1960" i="2"/>
  <c r="J1959" i="2"/>
  <c r="J1958" i="2"/>
  <c r="J1276" i="2"/>
  <c r="J1138" i="2"/>
  <c r="J1147" i="2"/>
  <c r="J333" i="2"/>
  <c r="J332" i="2"/>
  <c r="J331" i="2"/>
  <c r="J330" i="2"/>
  <c r="J329" i="2"/>
  <c r="J1710" i="2"/>
  <c r="J1709" i="2"/>
  <c r="J1708" i="2"/>
  <c r="J550" i="2"/>
  <c r="J549" i="2"/>
  <c r="J548" i="2"/>
  <c r="J557" i="2"/>
  <c r="J2281" i="2"/>
  <c r="J2280" i="2"/>
  <c r="J2279" i="2"/>
  <c r="J1853" i="2"/>
  <c r="J1854" i="2"/>
  <c r="J1856" i="2"/>
  <c r="J1858" i="2"/>
  <c r="J1855" i="2"/>
  <c r="J2047" i="2"/>
  <c r="J1175" i="2"/>
  <c r="J1170" i="2"/>
  <c r="J1177" i="2"/>
  <c r="J2278" i="2"/>
  <c r="J1427" i="2"/>
  <c r="J1423" i="2"/>
  <c r="J1431" i="2"/>
  <c r="J1724" i="2"/>
  <c r="J1723" i="2"/>
  <c r="J1722" i="2"/>
  <c r="J885" i="2"/>
  <c r="J884" i="2"/>
  <c r="J447" i="2"/>
  <c r="J446" i="2"/>
  <c r="J445" i="2"/>
  <c r="J2346" i="2"/>
  <c r="J2331" i="2"/>
  <c r="J2330" i="2"/>
  <c r="J2329" i="2"/>
  <c r="J1282" i="2"/>
  <c r="J1281" i="2"/>
  <c r="J1280" i="2"/>
  <c r="J1017" i="2"/>
  <c r="J1016" i="2"/>
  <c r="J1015" i="2"/>
  <c r="J1222" i="2"/>
  <c r="J1221" i="2"/>
  <c r="J1220" i="2"/>
  <c r="J1766" i="2"/>
  <c r="J2128" i="2"/>
  <c r="J2127" i="2"/>
  <c r="J2126" i="2"/>
  <c r="J2125" i="2"/>
  <c r="J2124" i="2"/>
  <c r="J358" i="2"/>
  <c r="J357" i="2"/>
  <c r="J356" i="2"/>
  <c r="J355" i="2"/>
  <c r="J354" i="2"/>
  <c r="J1932" i="2"/>
  <c r="J1925" i="2"/>
  <c r="J1838" i="2"/>
  <c r="J1095" i="2"/>
  <c r="J1575" i="2"/>
  <c r="J1574" i="2"/>
  <c r="J1977" i="2"/>
  <c r="J1976" i="2"/>
  <c r="J1975" i="2"/>
  <c r="J1974" i="2"/>
  <c r="J1973" i="2"/>
  <c r="J2045" i="2"/>
  <c r="J203" i="2"/>
  <c r="J201" i="2"/>
  <c r="J202" i="2"/>
  <c r="J227" i="2"/>
  <c r="J1455" i="2"/>
  <c r="J1454" i="2"/>
  <c r="J1453" i="2"/>
  <c r="J2345" i="2"/>
  <c r="J2344" i="2"/>
  <c r="J76" i="2"/>
  <c r="J75" i="2"/>
  <c r="J74" i="2"/>
  <c r="J1137" i="2"/>
  <c r="J1007" i="2"/>
  <c r="J1003" i="2"/>
  <c r="J1014" i="2"/>
  <c r="J1004" i="2"/>
  <c r="J1006" i="2"/>
  <c r="J2441" i="2"/>
  <c r="J2440" i="2"/>
  <c r="J2172" i="2"/>
  <c r="J1053" i="2"/>
  <c r="J2118" i="2"/>
  <c r="J2304" i="2"/>
  <c r="J1828" i="2"/>
  <c r="J1827" i="2"/>
  <c r="J2384" i="2"/>
  <c r="J1268" i="2"/>
  <c r="J1267" i="2"/>
  <c r="J1266" i="2"/>
  <c r="J946" i="2"/>
  <c r="J945" i="2"/>
  <c r="J944" i="2"/>
  <c r="J992" i="2"/>
  <c r="J1023" i="2"/>
  <c r="J1022" i="2"/>
  <c r="J1021" i="2"/>
  <c r="J2198" i="2"/>
  <c r="J2197" i="2"/>
  <c r="J161" i="2"/>
  <c r="J160" i="2"/>
  <c r="J159" i="2"/>
  <c r="J1938" i="2"/>
  <c r="J1937" i="2"/>
  <c r="J1936" i="2"/>
  <c r="J1063" i="2"/>
  <c r="J1061" i="2"/>
  <c r="J1075" i="2"/>
  <c r="J1547" i="2"/>
  <c r="J178" i="2"/>
  <c r="J177" i="2"/>
  <c r="J223" i="2"/>
  <c r="J222" i="2"/>
  <c r="J221" i="2"/>
  <c r="J897" i="2"/>
  <c r="J896" i="2"/>
  <c r="J895" i="2"/>
  <c r="J1371" i="2"/>
  <c r="J1370" i="2"/>
  <c r="J1369" i="2"/>
  <c r="J1972" i="2"/>
  <c r="J2421" i="2"/>
  <c r="J2420" i="2"/>
  <c r="J2419" i="2"/>
  <c r="J1582" i="2"/>
  <c r="J1581" i="2"/>
  <c r="J1579" i="2"/>
  <c r="J1626" i="2"/>
  <c r="J1627" i="2"/>
  <c r="J1624" i="2"/>
  <c r="J1628" i="2"/>
  <c r="J1625" i="2"/>
  <c r="J1183" i="2"/>
  <c r="J1482" i="2"/>
  <c r="J1481" i="2"/>
  <c r="J1480" i="2"/>
  <c r="J1479" i="2"/>
  <c r="J1478" i="2"/>
  <c r="J370" i="2"/>
  <c r="J2352" i="2"/>
  <c r="J1993" i="2"/>
  <c r="J2358" i="2"/>
  <c r="J2357" i="2"/>
  <c r="J2356" i="2"/>
  <c r="J993" i="2"/>
  <c r="J804" i="2"/>
  <c r="J805" i="2"/>
  <c r="J803" i="2"/>
  <c r="J1234" i="2"/>
  <c r="J649" i="2"/>
  <c r="J647" i="2"/>
  <c r="J645" i="2"/>
  <c r="J650" i="2"/>
  <c r="J648" i="2"/>
  <c r="J974" i="2"/>
  <c r="J973" i="2"/>
  <c r="J972" i="2"/>
  <c r="J2156" i="2"/>
  <c r="J2155" i="2"/>
  <c r="J2154" i="2"/>
  <c r="J1047" i="2"/>
  <c r="J2212" i="2"/>
  <c r="J2211" i="2"/>
  <c r="J2210" i="2"/>
  <c r="J2209" i="2"/>
  <c r="J2208" i="2"/>
  <c r="J1438" i="2"/>
  <c r="J2092" i="2"/>
  <c r="J1721" i="2"/>
  <c r="J508" i="2"/>
  <c r="J513" i="2"/>
  <c r="J514" i="2"/>
  <c r="J2080" i="2"/>
  <c r="J877" i="2"/>
  <c r="J626" i="2"/>
  <c r="J625" i="2"/>
  <c r="J624" i="2"/>
  <c r="J1395" i="2"/>
  <c r="J1394" i="2"/>
  <c r="J2328" i="2"/>
  <c r="J2427" i="2"/>
  <c r="J2178" i="2"/>
  <c r="J878" i="2"/>
  <c r="J2114" i="2"/>
  <c r="J2113" i="2"/>
  <c r="J2112" i="2"/>
  <c r="J823" i="2"/>
  <c r="J2290" i="2"/>
  <c r="J2009" i="2"/>
  <c r="J2189" i="2"/>
  <c r="J2188" i="2"/>
  <c r="J1187" i="2"/>
  <c r="J1185" i="2"/>
  <c r="J1186" i="2"/>
  <c r="J1368" i="2"/>
  <c r="J2214" i="2"/>
  <c r="J220" i="2"/>
  <c r="J219" i="2"/>
  <c r="J1243" i="2"/>
  <c r="J1242" i="2"/>
  <c r="J1241" i="2"/>
  <c r="J523" i="2"/>
  <c r="J522" i="2"/>
  <c r="J521" i="2"/>
  <c r="J285" i="2"/>
  <c r="J1081" i="2"/>
  <c r="J1945" i="2"/>
  <c r="J971" i="2"/>
  <c r="J970" i="2"/>
  <c r="J969" i="2"/>
  <c r="J968" i="2"/>
  <c r="J967" i="2"/>
  <c r="J47" i="2"/>
  <c r="J46" i="2"/>
  <c r="J45" i="2"/>
  <c r="J1207" i="2"/>
  <c r="J1206" i="2"/>
  <c r="J1205" i="2"/>
  <c r="J1818" i="2"/>
  <c r="J1691" i="2"/>
  <c r="J1381" i="2"/>
  <c r="J352" i="2"/>
  <c r="J2242" i="2"/>
  <c r="J2488" i="2"/>
  <c r="J1339" i="2"/>
  <c r="J1738" i="2"/>
  <c r="J797" i="2"/>
  <c r="J398" i="2"/>
  <c r="J1130" i="2"/>
  <c r="J296" i="2"/>
  <c r="J295" i="2"/>
  <c r="J294" i="2"/>
  <c r="J1648" i="2"/>
  <c r="J728" i="2"/>
  <c r="J1795" i="2"/>
  <c r="J2083" i="2"/>
  <c r="J2081" i="2"/>
  <c r="J466" i="2"/>
  <c r="J465" i="2"/>
  <c r="J464" i="2"/>
  <c r="J1888" i="2"/>
  <c r="J111" i="2"/>
  <c r="J110" i="2"/>
  <c r="J109" i="2"/>
  <c r="J108" i="2"/>
  <c r="J107" i="2"/>
  <c r="J1085" i="2"/>
  <c r="J1084" i="2"/>
  <c r="J1083" i="2"/>
  <c r="J397" i="2"/>
  <c r="J396" i="2"/>
  <c r="J395" i="2"/>
  <c r="J1630" i="2"/>
  <c r="J1128" i="2"/>
  <c r="J579" i="2"/>
  <c r="J583" i="2"/>
  <c r="J582" i="2"/>
  <c r="J1418" i="2"/>
  <c r="J1419" i="2"/>
  <c r="J1417" i="2"/>
  <c r="J2269" i="2"/>
  <c r="J2289" i="2"/>
  <c r="J2288" i="2"/>
  <c r="J2287" i="2"/>
  <c r="J822" i="2"/>
  <c r="J170" i="2"/>
  <c r="J2063" i="2"/>
  <c r="J1632" i="2"/>
  <c r="J1834" i="2"/>
  <c r="J504" i="2"/>
  <c r="J498" i="2"/>
  <c r="J499" i="2"/>
  <c r="J2134" i="2"/>
  <c r="J592" i="2"/>
  <c r="J593" i="2"/>
  <c r="J594" i="2"/>
  <c r="J2461" i="2"/>
  <c r="J2460" i="2"/>
  <c r="J2459" i="2"/>
  <c r="J218" i="2"/>
  <c r="J217" i="2"/>
  <c r="J216" i="2"/>
  <c r="J38" i="2"/>
  <c r="J1863" i="2"/>
  <c r="J190" i="2"/>
  <c r="J189" i="2"/>
  <c r="J1697" i="2"/>
  <c r="J603" i="2"/>
  <c r="J602" i="2"/>
  <c r="J604" i="2"/>
  <c r="J1629" i="2"/>
  <c r="J428" i="2"/>
  <c r="J1493" i="2"/>
  <c r="J1323" i="2"/>
  <c r="J1322" i="2"/>
  <c r="J1321" i="2"/>
  <c r="J1846" i="2"/>
  <c r="J1845" i="2"/>
  <c r="J1844" i="2"/>
  <c r="J2458" i="2"/>
  <c r="J410" i="2"/>
  <c r="J864" i="2"/>
  <c r="J863" i="2"/>
  <c r="J862" i="2"/>
  <c r="J1119" i="2"/>
  <c r="J1118" i="2"/>
  <c r="J1117" i="2"/>
  <c r="J1328" i="2"/>
  <c r="J1327" i="2"/>
  <c r="J1326" i="2"/>
  <c r="J1169" i="2"/>
  <c r="J1168" i="2"/>
  <c r="J1167" i="2"/>
  <c r="J927" i="2"/>
  <c r="J711" i="2"/>
  <c r="J710" i="2"/>
  <c r="J351" i="2"/>
  <c r="J350" i="2"/>
  <c r="J349" i="2"/>
  <c r="J2334" i="2"/>
  <c r="J1746" i="2"/>
  <c r="J1745" i="2"/>
  <c r="J1744" i="2"/>
  <c r="J1566" i="2"/>
  <c r="J348" i="2"/>
  <c r="J2022" i="2"/>
  <c r="J1984" i="2"/>
  <c r="G15" i="3"/>
  <c r="G14" i="3"/>
  <c r="G13" i="3"/>
  <c r="G12" i="3"/>
  <c r="G11" i="3"/>
  <c r="G10" i="3"/>
  <c r="G9" i="3"/>
  <c r="G8" i="3"/>
  <c r="G7" i="3"/>
  <c r="G6" i="3"/>
  <c r="G5" i="3"/>
  <c r="G4" i="3"/>
  <c r="G3" i="3"/>
  <c r="G2" i="3"/>
  <c r="H10" i="3"/>
  <c r="H11" i="3"/>
  <c r="H13" i="3"/>
  <c r="H2" i="3"/>
  <c r="H3" i="3"/>
  <c r="H14" i="3"/>
  <c r="H15" i="3"/>
  <c r="H9" i="3"/>
  <c r="H5" i="3"/>
  <c r="H6" i="3"/>
  <c r="H4" i="3"/>
  <c r="H8" i="3"/>
  <c r="H7" i="3"/>
  <c r="H12" i="3"/>
</calcChain>
</file>

<file path=xl/sharedStrings.xml><?xml version="1.0" encoding="utf-8"?>
<sst xmlns="http://schemas.openxmlformats.org/spreadsheetml/2006/main" count="17858" uniqueCount="242">
  <si>
    <t>Warenkorb</t>
  </si>
  <si>
    <t>Kaufdatum</t>
  </si>
  <si>
    <t>Kunde</t>
  </si>
  <si>
    <t>Artikel_NR</t>
  </si>
  <si>
    <t>Artikel_Bez</t>
  </si>
  <si>
    <t>Anzahl</t>
  </si>
  <si>
    <t>Einzelpreis (netto)</t>
  </si>
  <si>
    <t>Umsatz</t>
  </si>
  <si>
    <t>PLZ</t>
  </si>
  <si>
    <t>Region</t>
  </si>
  <si>
    <t>Bundesland</t>
  </si>
  <si>
    <t>Bezahlmethode</t>
  </si>
  <si>
    <t>Gerät</t>
  </si>
  <si>
    <t>Süd</t>
  </si>
  <si>
    <t>Baden-Württemberg</t>
  </si>
  <si>
    <t>Paypal</t>
  </si>
  <si>
    <t>leer</t>
  </si>
  <si>
    <t>SEPA_Lastschrift</t>
  </si>
  <si>
    <t>computer</t>
  </si>
  <si>
    <t>Nord</t>
  </si>
  <si>
    <t>Niedersachsen</t>
  </si>
  <si>
    <t>Ost</t>
  </si>
  <si>
    <t>Thüringen</t>
  </si>
  <si>
    <t>Rechnung</t>
  </si>
  <si>
    <t>01809</t>
  </si>
  <si>
    <t>Sachsen</t>
  </si>
  <si>
    <t>phone</t>
  </si>
  <si>
    <t>Bayern</t>
  </si>
  <si>
    <t>West</t>
  </si>
  <si>
    <t>Nordrhein-Westfalen</t>
  </si>
  <si>
    <t>tablet</t>
  </si>
  <si>
    <t>Brandenburg</t>
  </si>
  <si>
    <t>Kreditkarte</t>
  </si>
  <si>
    <t>Sachsen-Anhalt</t>
  </si>
  <si>
    <t>Schleswig-Holstein</t>
  </si>
  <si>
    <t>Sofortüberweisung</t>
  </si>
  <si>
    <t>Rheinland-Pfalz</t>
  </si>
  <si>
    <t>01896</t>
  </si>
  <si>
    <t>04523</t>
  </si>
  <si>
    <t>Hessen</t>
  </si>
  <si>
    <t>06571</t>
  </si>
  <si>
    <t>Bremen</t>
  </si>
  <si>
    <t>06429</t>
  </si>
  <si>
    <t>07929</t>
  </si>
  <si>
    <t>08396</t>
  </si>
  <si>
    <t>09376</t>
  </si>
  <si>
    <t>03185</t>
  </si>
  <si>
    <t>Mecklenburg-Vorpommern</t>
  </si>
  <si>
    <t>04539</t>
  </si>
  <si>
    <t>06869</t>
  </si>
  <si>
    <t>07768</t>
  </si>
  <si>
    <t>06449</t>
  </si>
  <si>
    <t>08393</t>
  </si>
  <si>
    <t>03249</t>
  </si>
  <si>
    <t>01968</t>
  </si>
  <si>
    <t>01814</t>
  </si>
  <si>
    <t>06188</t>
  </si>
  <si>
    <t>smarttv</t>
  </si>
  <si>
    <t>07589</t>
  </si>
  <si>
    <t>01936</t>
  </si>
  <si>
    <t>06193</t>
  </si>
  <si>
    <t>Saarland</t>
  </si>
  <si>
    <t>01623</t>
  </si>
  <si>
    <t>02991</t>
  </si>
  <si>
    <t>09350</t>
  </si>
  <si>
    <t>04626</t>
  </si>
  <si>
    <t>04758</t>
  </si>
  <si>
    <t>09337</t>
  </si>
  <si>
    <t>04931</t>
  </si>
  <si>
    <t>02943</t>
  </si>
  <si>
    <t>06268</t>
  </si>
  <si>
    <t>04938</t>
  </si>
  <si>
    <t>09366</t>
  </si>
  <si>
    <t>07619</t>
  </si>
  <si>
    <t>08209</t>
  </si>
  <si>
    <t>06905</t>
  </si>
  <si>
    <t>06925</t>
  </si>
  <si>
    <t>01983</t>
  </si>
  <si>
    <t>02742</t>
  </si>
  <si>
    <t>06333</t>
  </si>
  <si>
    <t>07338</t>
  </si>
  <si>
    <t>06469</t>
  </si>
  <si>
    <t>01683</t>
  </si>
  <si>
    <t>03130</t>
  </si>
  <si>
    <t>09385</t>
  </si>
  <si>
    <t>07407</t>
  </si>
  <si>
    <t>01773</t>
  </si>
  <si>
    <t>06242</t>
  </si>
  <si>
    <t>02899</t>
  </si>
  <si>
    <t>04600</t>
  </si>
  <si>
    <t>07349</t>
  </si>
  <si>
    <t>09353</t>
  </si>
  <si>
    <t>08112</t>
  </si>
  <si>
    <t>02906</t>
  </si>
  <si>
    <t>08485</t>
  </si>
  <si>
    <t>09419</t>
  </si>
  <si>
    <t>09322</t>
  </si>
  <si>
    <t>07580</t>
  </si>
  <si>
    <t>04895</t>
  </si>
  <si>
    <t>06526</t>
  </si>
  <si>
    <t>08134</t>
  </si>
  <si>
    <t>01796</t>
  </si>
  <si>
    <t>04821</t>
  </si>
  <si>
    <t>07743</t>
  </si>
  <si>
    <t>01723</t>
  </si>
  <si>
    <t>07927</t>
  </si>
  <si>
    <t>09427</t>
  </si>
  <si>
    <t>07629</t>
  </si>
  <si>
    <t>02894</t>
  </si>
  <si>
    <t>09661</t>
  </si>
  <si>
    <t>06484</t>
  </si>
  <si>
    <t>04654</t>
  </si>
  <si>
    <t>08280</t>
  </si>
  <si>
    <t>09557</t>
  </si>
  <si>
    <t>04109</t>
  </si>
  <si>
    <t>09648</t>
  </si>
  <si>
    <t>06779</t>
  </si>
  <si>
    <t>07381</t>
  </si>
  <si>
    <t>06406</t>
  </si>
  <si>
    <t>04736</t>
  </si>
  <si>
    <t>06537</t>
  </si>
  <si>
    <t>09623</t>
  </si>
  <si>
    <t>01744</t>
  </si>
  <si>
    <t>09429</t>
  </si>
  <si>
    <t>04916</t>
  </si>
  <si>
    <t>08340</t>
  </si>
  <si>
    <t>04651</t>
  </si>
  <si>
    <t>07973</t>
  </si>
  <si>
    <t>01945</t>
  </si>
  <si>
    <t>01987</t>
  </si>
  <si>
    <t>04442</t>
  </si>
  <si>
    <t>06217</t>
  </si>
  <si>
    <t>06667</t>
  </si>
  <si>
    <t>04565</t>
  </si>
  <si>
    <t>08258</t>
  </si>
  <si>
    <t>04668</t>
  </si>
  <si>
    <t>06780</t>
  </si>
  <si>
    <t>07819</t>
  </si>
  <si>
    <t>02681</t>
  </si>
  <si>
    <t>01917</t>
  </si>
  <si>
    <t>09496</t>
  </si>
  <si>
    <t>07806</t>
  </si>
  <si>
    <t>06343</t>
  </si>
  <si>
    <t>06246</t>
  </si>
  <si>
    <t>08223</t>
  </si>
  <si>
    <t>04564</t>
  </si>
  <si>
    <t>04567</t>
  </si>
  <si>
    <t>06542</t>
  </si>
  <si>
    <t>02747</t>
  </si>
  <si>
    <t>Artikelgruppe</t>
  </si>
  <si>
    <t>MX fit</t>
  </si>
  <si>
    <t>MX speed</t>
  </si>
  <si>
    <t>MX urban</t>
  </si>
  <si>
    <t>Kundengruppe</t>
  </si>
  <si>
    <t>Herren</t>
  </si>
  <si>
    <t>Damen</t>
  </si>
  <si>
    <t>Zeilenbeschriftungen</t>
  </si>
  <si>
    <t>Gesamtergebnis</t>
  </si>
  <si>
    <t>Summe von Umsatz</t>
  </si>
  <si>
    <t>2020</t>
  </si>
  <si>
    <t>Jan</t>
  </si>
  <si>
    <t>Feb</t>
  </si>
  <si>
    <t>Mrz</t>
  </si>
  <si>
    <t>Apr</t>
  </si>
  <si>
    <t>Mai</t>
  </si>
  <si>
    <t>Jun</t>
  </si>
  <si>
    <t>Jul</t>
  </si>
  <si>
    <t>Aug</t>
  </si>
  <si>
    <t>Sep</t>
  </si>
  <si>
    <t>Okt</t>
  </si>
  <si>
    <t>Nov</t>
  </si>
  <si>
    <t>Dez</t>
  </si>
  <si>
    <t>2021</t>
  </si>
  <si>
    <t>Summe von Anzahl</t>
  </si>
  <si>
    <t>MX aggressive</t>
  </si>
  <si>
    <t>MX fit 84 rot Herren</t>
  </si>
  <si>
    <t>MX aggressive TL 80 black/orange Damen</t>
  </si>
  <si>
    <t>MX Speed 100 black/orange Damen</t>
  </si>
  <si>
    <t>MX Urban 84 blau/schwarz Damen</t>
  </si>
  <si>
    <t>MX Urban 90 black/orange Damen</t>
  </si>
  <si>
    <t>MX Urban 100 blau/schwarz Herren</t>
  </si>
  <si>
    <t>MX Urban 100 rot Damen</t>
  </si>
  <si>
    <t>MX fit 80 blau Damen</t>
  </si>
  <si>
    <t>MX Speed 80 blau Damen</t>
  </si>
  <si>
    <t>MX Urban 84 black/orange Herren</t>
  </si>
  <si>
    <t>MX fit 100 blau Herren</t>
  </si>
  <si>
    <t>MX Speed 80 blau/schwarz Damen</t>
  </si>
  <si>
    <t>MX fit 80 blau Herren</t>
  </si>
  <si>
    <t>MX aggressive TL 80 blau Herren</t>
  </si>
  <si>
    <t>MX aggressive TL 100 blau/schwarz Herren</t>
  </si>
  <si>
    <t>MX aggressive TL 80 black/orange Herren</t>
  </si>
  <si>
    <t>MX fit 90 black/orange Damen</t>
  </si>
  <si>
    <t>MX aggressive TL 84 rot Herren</t>
  </si>
  <si>
    <t>MX fit 80 rot Herren</t>
  </si>
  <si>
    <t>MX aggressive TL 100 rot Herren</t>
  </si>
  <si>
    <t>MX fit 80 blau/schwarz Damen</t>
  </si>
  <si>
    <t>MX Urban 100 black/orange Damen</t>
  </si>
  <si>
    <t>MX Urban 90 rot Herren</t>
  </si>
  <si>
    <t>MX Urban 80 blau Herren</t>
  </si>
  <si>
    <t>MX aggressive TL 100 blau Herren</t>
  </si>
  <si>
    <t>MX Speed 84 black/orange Herren</t>
  </si>
  <si>
    <t>MX Speed 100 blau/schwarz Damen</t>
  </si>
  <si>
    <t>MX Speed 80 rot Herren</t>
  </si>
  <si>
    <t>MX Urban 100 blau/schwarz Damen</t>
  </si>
  <si>
    <t>MX fit 100 black/orange Damen</t>
  </si>
  <si>
    <t>MX aggressive TL 90 blau/schwarz Damen</t>
  </si>
  <si>
    <t>MX Speed 80 blau/schwarz Herren</t>
  </si>
  <si>
    <t>MX Urban 84 blau Damen</t>
  </si>
  <si>
    <t>MX aggressive TL 100 blau/schwarz Damen</t>
  </si>
  <si>
    <t>MX fit 84 black/orange Damen</t>
  </si>
  <si>
    <t>MX Speed 100 rot Damen</t>
  </si>
  <si>
    <t>MX fit 80 blau/schwarz Herren</t>
  </si>
  <si>
    <t>MX Speed 84 blau/schwarz Herren</t>
  </si>
  <si>
    <t>MX Urban 80 rot Herren</t>
  </si>
  <si>
    <t>MX Urban 90 black/orange Herren</t>
  </si>
  <si>
    <t>MX aggressive TL 84 blau/schwarz Herren</t>
  </si>
  <si>
    <t>MX fit 90 rot Herren</t>
  </si>
  <si>
    <t>MX Speed 80 black/orange Herren</t>
  </si>
  <si>
    <t>MX fit 84 blau Damen</t>
  </si>
  <si>
    <t>MX Urban 80 blau Damen</t>
  </si>
  <si>
    <t>MX Speed 100 black/orange Herren</t>
  </si>
  <si>
    <t>MX Urban 90 blau/schwarz Damen</t>
  </si>
  <si>
    <t>MX aggressive TL 80 blau/schwarz Damen</t>
  </si>
  <si>
    <t>MX Urban 90 blau Damen</t>
  </si>
  <si>
    <t>MX Urban 90 blau Herren</t>
  </si>
  <si>
    <t>MX Urban 84 rot Herren</t>
  </si>
  <si>
    <t>MX aggressive TL 80 rot Herren</t>
  </si>
  <si>
    <t>MX fit 90 rot Damen</t>
  </si>
  <si>
    <t>MX Speed 84 rot Damen</t>
  </si>
  <si>
    <t>MX fit 84 rot Damen</t>
  </si>
  <si>
    <t>MX Speed 90 rot Herren</t>
  </si>
  <si>
    <t>MX Speed 84 blau Damen</t>
  </si>
  <si>
    <t>MX Speed 80 rot Damen</t>
  </si>
  <si>
    <t>MX retro princess</t>
  </si>
  <si>
    <t>MX retro classic</t>
  </si>
  <si>
    <t>MX retro premium</t>
  </si>
  <si>
    <t>MX retro select</t>
  </si>
  <si>
    <t>MX retro</t>
  </si>
  <si>
    <t>Uni</t>
  </si>
  <si>
    <t>Hamburg</t>
  </si>
  <si>
    <t>Berlin</t>
  </si>
  <si>
    <t>Autor: Andreas Berger, Berufskolleg für Wirtschaft und Verwaltung, Stand: 01.09.2021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</si>
</sst>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1" fillId="0" borderId="0" xfId="0" applyNumberFormat="1" applyFont="1"/>
    <xf numFmtId="0" fontId="1" fillId="0" borderId="0" xfId="0" applyFont="1" applyAlignment="1">
      <alignment horizontal="center"/>
    </xf>
    <xf numFmtId="14" fontId="0" fillId="0" borderId="0" xfId="0" applyNumberFormat="1"/>
    <xf numFmtId="164" fontId="0" fillId="0" borderId="0" xfId="0" applyNumberFormat="1"/>
    <xf numFmtId="0" fontId="0" fillId="0" borderId="0" xfId="0" applyAlignment="1">
      <alignment horizontal="center"/>
    </xf>
    <xf numFmtId="0" fontId="0" fillId="0" borderId="0" xfId="0" pivotButton="1"/>
    <xf numFmtId="0" fontId="0" fillId="0" borderId="0" xfId="0" applyAlignment="1">
      <alignment horizontal="left"/>
    </xf>
    <xf numFmtId="14" fontId="0" fillId="0" borderId="0" xfId="0" applyNumberFormat="1" applyAlignment="1">
      <alignment horizontal="left" inden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microsoft.com/office/2007/relationships/slicerCache" Target="slicerCaches/slicerCache4.xml"/><Relationship Id="rId4" Type="http://schemas.openxmlformats.org/officeDocument/2006/relationships/externalLink" Target="externalLinks/externalLink1.xml"/><Relationship Id="rId9" Type="http://schemas.microsoft.com/office/2007/relationships/slicerCache" Target="slicerCaches/slicerCache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[LS_7.3_26_Dashboard moveaix_v2.xlsx]Tabellen!PivotTable1</c:name>
    <c:fmtId val="7"/>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Tabellen!$B$1</c:f>
              <c:strCache>
                <c:ptCount val="1"/>
                <c:pt idx="0">
                  <c:v>Ergebnis</c:v>
                </c:pt>
              </c:strCache>
            </c:strRef>
          </c:tx>
          <c:spPr>
            <a:solidFill>
              <a:schemeClr val="accent1"/>
            </a:solidFill>
            <a:ln>
              <a:noFill/>
            </a:ln>
            <a:effectLst/>
          </c:spPr>
          <c:invertIfNegative val="0"/>
          <c:cat>
            <c:multiLvlStrRef>
              <c:f>Tabellen!$A$2:$A$20</c:f>
              <c:multiLvlStrCache>
                <c:ptCount val="16"/>
                <c:lvl>
                  <c:pt idx="0">
                    <c:v>Jan</c:v>
                  </c:pt>
                  <c:pt idx="1">
                    <c:v>Feb</c:v>
                  </c:pt>
                  <c:pt idx="2">
                    <c:v>Mrz</c:v>
                  </c:pt>
                  <c:pt idx="3">
                    <c:v>Apr</c:v>
                  </c:pt>
                  <c:pt idx="4">
                    <c:v>Mai</c:v>
                  </c:pt>
                  <c:pt idx="5">
                    <c:v>Jun</c:v>
                  </c:pt>
                  <c:pt idx="6">
                    <c:v>Jul</c:v>
                  </c:pt>
                  <c:pt idx="7">
                    <c:v>Aug</c:v>
                  </c:pt>
                  <c:pt idx="8">
                    <c:v>Sep</c:v>
                  </c:pt>
                  <c:pt idx="9">
                    <c:v>Okt</c:v>
                  </c:pt>
                  <c:pt idx="10">
                    <c:v>Nov</c:v>
                  </c:pt>
                  <c:pt idx="11">
                    <c:v>Dez</c:v>
                  </c:pt>
                  <c:pt idx="12">
                    <c:v>Jan</c:v>
                  </c:pt>
                  <c:pt idx="13">
                    <c:v>Feb</c:v>
                  </c:pt>
                  <c:pt idx="14">
                    <c:v>Mrz</c:v>
                  </c:pt>
                  <c:pt idx="15">
                    <c:v>Apr</c:v>
                  </c:pt>
                </c:lvl>
                <c:lvl>
                  <c:pt idx="0">
                    <c:v>2020</c:v>
                  </c:pt>
                  <c:pt idx="12">
                    <c:v>2021</c:v>
                  </c:pt>
                </c:lvl>
              </c:multiLvlStrCache>
            </c:multiLvlStrRef>
          </c:cat>
          <c:val>
            <c:numRef>
              <c:f>Tabellen!$B$2:$B$20</c:f>
              <c:numCache>
                <c:formatCode>General</c:formatCode>
                <c:ptCount val="16"/>
                <c:pt idx="0">
                  <c:v>56411.067226890773</c:v>
                </c:pt>
                <c:pt idx="1">
                  <c:v>46220.789915966372</c:v>
                </c:pt>
                <c:pt idx="2">
                  <c:v>57196.621848739502</c:v>
                </c:pt>
                <c:pt idx="3">
                  <c:v>47718.218487394952</c:v>
                </c:pt>
                <c:pt idx="4">
                  <c:v>50253.327731092424</c:v>
                </c:pt>
                <c:pt idx="5">
                  <c:v>58339.579831932773</c:v>
                </c:pt>
                <c:pt idx="6">
                  <c:v>46914.142857142841</c:v>
                </c:pt>
                <c:pt idx="7">
                  <c:v>34838.210084033606</c:v>
                </c:pt>
                <c:pt idx="8">
                  <c:v>68765.705882352893</c:v>
                </c:pt>
                <c:pt idx="9">
                  <c:v>43903.394957983182</c:v>
                </c:pt>
                <c:pt idx="10">
                  <c:v>52046.352941176447</c:v>
                </c:pt>
                <c:pt idx="11">
                  <c:v>49715.605042016789</c:v>
                </c:pt>
                <c:pt idx="12">
                  <c:v>51864.563025210089</c:v>
                </c:pt>
                <c:pt idx="13">
                  <c:v>41421.6806722689</c:v>
                </c:pt>
                <c:pt idx="14">
                  <c:v>62165.697478991606</c:v>
                </c:pt>
                <c:pt idx="15">
                  <c:v>71699.638655462215</c:v>
                </c:pt>
              </c:numCache>
            </c:numRef>
          </c:val>
          <c:extLst>
            <c:ext xmlns:c16="http://schemas.microsoft.com/office/drawing/2014/chart" uri="{C3380CC4-5D6E-409C-BE32-E72D297353CC}">
              <c16:uniqueId val="{00000002-6549-4F0E-A865-534CE8F25662}"/>
            </c:ext>
          </c:extLst>
        </c:ser>
        <c:dLbls>
          <c:showLegendKey val="0"/>
          <c:showVal val="0"/>
          <c:showCatName val="0"/>
          <c:showSerName val="0"/>
          <c:showPercent val="0"/>
          <c:showBubbleSize val="0"/>
        </c:dLbls>
        <c:gapWidth val="45"/>
        <c:overlap val="-27"/>
        <c:axId val="378018448"/>
        <c:axId val="790002152"/>
      </c:barChart>
      <c:catAx>
        <c:axId val="3780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crossAx val="790002152"/>
        <c:crosses val="autoZero"/>
        <c:auto val="1"/>
        <c:lblAlgn val="ctr"/>
        <c:lblOffset val="100"/>
        <c:noMultiLvlLbl val="0"/>
      </c:catAx>
      <c:valAx>
        <c:axId val="790002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crossAx val="378018448"/>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[LS_7.3_26_Dashboard moveaix_v2.xlsx]Tabellen!PivotTable5</c:name>
    <c:fmtId val="8"/>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de-DE"/>
            </a:p>
          </c:txPr>
          <c:dLblPos val="inBase"/>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Tabellen!$K$1</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Tabellen!$J$2:$J$7</c:f>
              <c:strCache>
                <c:ptCount val="5"/>
                <c:pt idx="0">
                  <c:v>MX Speed 84 blau/schwarz Herren</c:v>
                </c:pt>
                <c:pt idx="1">
                  <c:v>MX Speed 80 blau/schwarz Damen</c:v>
                </c:pt>
                <c:pt idx="2">
                  <c:v>MX Speed 100 rot Damen</c:v>
                </c:pt>
                <c:pt idx="3">
                  <c:v>MX Speed 80 blau Damen</c:v>
                </c:pt>
                <c:pt idx="4">
                  <c:v>MX Speed 80 blau/schwarz Herren</c:v>
                </c:pt>
              </c:strCache>
            </c:strRef>
          </c:cat>
          <c:val>
            <c:numRef>
              <c:f>Tabellen!$K$2:$K$7</c:f>
              <c:numCache>
                <c:formatCode>#,##0.00\ "€"</c:formatCode>
                <c:ptCount val="5"/>
                <c:pt idx="0">
                  <c:v>25281.529411764717</c:v>
                </c:pt>
                <c:pt idx="1">
                  <c:v>26142.000000000007</c:v>
                </c:pt>
                <c:pt idx="2">
                  <c:v>28325.159663865525</c:v>
                </c:pt>
                <c:pt idx="3">
                  <c:v>28604.0756302521</c:v>
                </c:pt>
                <c:pt idx="4">
                  <c:v>32583.773109243702</c:v>
                </c:pt>
              </c:numCache>
            </c:numRef>
          </c:val>
          <c:extLst>
            <c:ext xmlns:c16="http://schemas.microsoft.com/office/drawing/2014/chart" uri="{C3380CC4-5D6E-409C-BE32-E72D297353CC}">
              <c16:uniqueId val="{00000000-7C9D-41C1-9162-AD9567DFB663}"/>
            </c:ext>
          </c:extLst>
        </c:ser>
        <c:dLbls>
          <c:showLegendKey val="0"/>
          <c:showVal val="0"/>
          <c:showCatName val="0"/>
          <c:showSerName val="0"/>
          <c:showPercent val="0"/>
          <c:showBubbleSize val="0"/>
        </c:dLbls>
        <c:gapWidth val="45"/>
        <c:axId val="783131600"/>
        <c:axId val="783131928"/>
      </c:barChart>
      <c:catAx>
        <c:axId val="783131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783131928"/>
        <c:crosses val="autoZero"/>
        <c:auto val="1"/>
        <c:lblAlgn val="l"/>
        <c:lblOffset val="100"/>
        <c:noMultiLvlLbl val="0"/>
      </c:catAx>
      <c:valAx>
        <c:axId val="783131928"/>
        <c:scaling>
          <c:orientation val="minMax"/>
        </c:scaling>
        <c:delete val="1"/>
        <c:axPos val="b"/>
        <c:majorGridlines>
          <c:spPr>
            <a:ln w="9525" cap="flat" cmpd="sng" algn="ctr">
              <a:solidFill>
                <a:schemeClr val="tx1">
                  <a:lumMod val="15000"/>
                  <a:lumOff val="85000"/>
                </a:schemeClr>
              </a:solidFill>
              <a:round/>
            </a:ln>
            <a:effectLst/>
          </c:spPr>
        </c:majorGridlines>
        <c:numFmt formatCode="#,##0.00\ &quot;€&quot;" sourceLinked="1"/>
        <c:majorTickMark val="none"/>
        <c:minorTickMark val="none"/>
        <c:tickLblPos val="nextTo"/>
        <c:crossAx val="78313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[LS_7.3_26_Dashboard moveaix_v2.xlsx]Tabellen!PivotTable7</c:name>
    <c:fmtId val="1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inBase"/>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Tabellen!$N$1</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Tabellen!$M$2:$M$7</c:f>
              <c:strCache>
                <c:ptCount val="5"/>
                <c:pt idx="0">
                  <c:v>MX Speed 80 blau/schwarz Herren</c:v>
                </c:pt>
                <c:pt idx="1">
                  <c:v>MX fit 90 rot Damen</c:v>
                </c:pt>
                <c:pt idx="2">
                  <c:v>MX aggressive TL 80 blau Herren</c:v>
                </c:pt>
                <c:pt idx="3">
                  <c:v>MX Urban 100 blau/schwarz Herren</c:v>
                </c:pt>
                <c:pt idx="4">
                  <c:v>MX aggressive TL 100 blau/schwarz Herren</c:v>
                </c:pt>
              </c:strCache>
            </c:strRef>
          </c:cat>
          <c:val>
            <c:numRef>
              <c:f>Tabellen!$N$2:$N$7</c:f>
              <c:numCache>
                <c:formatCode>General</c:formatCode>
                <c:ptCount val="5"/>
                <c:pt idx="0">
                  <c:v>131</c:v>
                </c:pt>
                <c:pt idx="1">
                  <c:v>131</c:v>
                </c:pt>
                <c:pt idx="2">
                  <c:v>135</c:v>
                </c:pt>
                <c:pt idx="3">
                  <c:v>137</c:v>
                </c:pt>
                <c:pt idx="4">
                  <c:v>142</c:v>
                </c:pt>
              </c:numCache>
            </c:numRef>
          </c:val>
          <c:extLst>
            <c:ext xmlns:c16="http://schemas.microsoft.com/office/drawing/2014/chart" uri="{C3380CC4-5D6E-409C-BE32-E72D297353CC}">
              <c16:uniqueId val="{00000000-B192-4781-98C2-E9DE8F692208}"/>
            </c:ext>
          </c:extLst>
        </c:ser>
        <c:dLbls>
          <c:showLegendKey val="0"/>
          <c:showVal val="0"/>
          <c:showCatName val="0"/>
          <c:showSerName val="0"/>
          <c:showPercent val="0"/>
          <c:showBubbleSize val="0"/>
        </c:dLbls>
        <c:gapWidth val="45"/>
        <c:axId val="322825448"/>
        <c:axId val="322823152"/>
      </c:barChart>
      <c:catAx>
        <c:axId val="32282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e-DE"/>
          </a:p>
        </c:txPr>
        <c:crossAx val="322823152"/>
        <c:crosses val="autoZero"/>
        <c:auto val="1"/>
        <c:lblAlgn val="ctr"/>
        <c:lblOffset val="100"/>
        <c:noMultiLvlLbl val="0"/>
      </c:catAx>
      <c:valAx>
        <c:axId val="32282315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22825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plotSurface>
          <cx:spPr>
            <a:noFill/>
            <a:ln>
              <a:noFill/>
            </a:ln>
          </cx:spPr>
        </cx:plotSurface>
        <cx:series layoutId="regionMap" uniqueId="{CD9C6317-BD26-4D6A-9373-95FAA42CF4BE}">
          <cx:tx>
            <cx:txData>
              <cx:f>_xlchart.v5.2</cx:f>
              <cx:v>Umsatz</cx:v>
            </cx:txData>
          </cx:tx>
          <cx:dataId val="0"/>
          <cx:layoutPr>
            <cx:geography cultureLanguage="de-DE" cultureRegion="DE" attribution="Unterstützt von Bing">
              <cx:geoCache provider="{E9337A44-BEBE-4D9F-B70C-5C5E7DAFC167}">
                <cx:binary>1HrZkt02tuWvOPTclDETrCjfiAbJM+U8SCnphZFKpUiQBEgCBKdvu2/9Y73TLldbWXYNcR0doQdZ
8uEBD4i1h7XW5l+flr88tc+P7ofFtNb/5Wn56U01jv1ffvzRP1XP5tG/NfrJdb77Or596syP3dev
+un5xy/ucda2/JEgzH58qh7d+Ly8+a+/wt3K5+68e3ocdWdvwrNbb599aEf/T6797qUfHr8YbTPt
R6efRvzTm8vOfXHVs7bRw7Mfvz62z/bND8921ON6v/bPP735ZsGbH358fdt/2MIPLexyDF9gLcdv
WZyIBHGOYx5LTN780Ha2/Nvl+C0XhGKMY8IkpxyLX3/68tHA8v9wbz/v7PHLF/fsPTznz3//wU2+
eSj4zsObH566YMeXcy3hiH96kz2HEaBqH+2XNz9o36W/XE67l+fK8p8P4sdvcfmvv776AI7m1Se/
ge71Of6rS/+AnHr88gyo/Z//duP4bD4/u/LX0/ufA8fkW84QTagkCWU8RvQb4JK3iMUx5ljGKCYx
p8mvP/0LcP/Z1n4ft9+7xyvY1PcJ2/rs/sQcA6gSJiTGIhaIABT4G6gwpCBOECZIJDEimMnXUP2r
7fwRPL+sew3Jx+8xk9yz+VPLHn2LkeScSYaQjOUrSOTbWPKYCyh8mHGEE/4Kkn+5nT+A5G/rXkFy
UN8lJFB4n+3n8GdWNU7eQk3jmAjKSBxTxr5NFfqWc8IEZ1TKn7/wGpd/a09/BM5vFr9CSH2PCF3q
5y/Pzj8+Vf5PzR3yNhacCMGw/LnxfFvOkrdYCEgZRoFWxETw15Th393V76P06qFe4XR5/A4z6QBs
6E8FCL0ViGJEBY1FwukrTgfU4IXREREjmUhG41fF7V9v5/eR+XXdK0gOwMS+O+Z28fzUAM9+KW7R
+871nTF/KiXg9G1MECNI0pgh8g91jgArB9KdQHNiEmpd/G2d+8+39/uQ/dF9XkF48f47hPD2RTK9
iIPoGjTT9usB/gnMO3mbYPrSmyikGccvBe4bycQYXEeISyKBRTBQVL+otV+Y93+wr98H7R9u8Aqt
2+vvEK27x0f3i5L7s5QtS95SyRiKEftFH33bpsRbqIyEyIQjjhCTEvTTb2H6dzb0+/j8v5WvgLk7
/y6B+bPpA36LOFQ8Dqr0hXmjb9MH07cUWLmAS+gXS+I1Lv9yP38Ey98Wvkbl8vtFJfrftnpsx19P
6H9e2174N6aYJURgFjOBwDb4TW0DqRojJMBUAAKeCMDp15/+pbbd/cI1/41t/VOM/r7+FVRZHt3d
f49ogUv17GddRoeu9SP0pV+P7U9AjL0F4w44AoNCx18I3TeIJW8lShBBSQJY/gPVu/uPNvYHmP3O
PV7hdnf4DkG7r8C3A6f3T2bmCaJxQillPwMCVs+36YUIi8kLXBSBKfTKtPv3tvT7MP127St47r8H
eP6ZhPgtZfjme/+5GQ5JgokEav47nipGwCjAoIvBg8ASeMMreL4xpP94T7+PzzeLv3mI/y9O9x+7
4H+fHmSP42P+89jhN0b4P7/686PCXOTV0n82vfjl3I5ffnojyYvXA+L07wONl9t8Q9LU42+t0W8W
PT/68ac3wCbAJ6KgowSoLQaU4s0PM0xR4O5vE8hDKIsSoxe6LoGG2M6NFcxEEEw9KE+koAQGIrDE
d+HlAovfAmmJZUxfRiEwGeF/n/xcd+1advbvx/G3///BBnPdaTv6n96AYIB073/54steY4QFgV+H
bcWYciA9EFD90+MtVB34Pv5f9RLcmLhKqppRd1glu3FL0++ljnZhq8s8klWRFlW1b6kmF1PUZCuL
6ttpx5bSZ+U2kGxkOaLG5oxvbSYi36itSMp86iuZDWtxXlVcpBU22w7U0nU/0jrlQg7ZLCe7w6W7
2TbJFJ+SHe1wcrGG8jhh2+48i555n00W6zwSEUu3rjlrkvHWEi5vPZMKJhNSOcmnzB67Ojo1WPOj
L6qgxpWMOWmLMd2m9y4y+WC38Sxw0iqBfLWPcKNoVF+aQvszHD5MooAdd4zkekpkNvcbTQdaq5mN
m2qrXvlkfmcdI4r21bPv6a7zM1Z2m6IMlfGQj1H4KuaI7ePaXrVGMZ+seZJEZ3MfndvhnSy8v7vp
Ce7zbu5tviR6TGffikyWOEPLZo6U2FXJ4OasTR5LtGg1MiSyCQl+QkVzqNhMs85GjfKz+EB0G+V+
ZFzVcW5wbY8t/KxryuWMbfh6iVh/Z9P2Yqa0vomLOk5LSn0WEf9A0VSmYRU+b1y0qxazC52+7uqY
pBp3ncLFwFXEIr33uD9NnVnSOtx4MYe0x6xXrSvCvrCYqJmgkNt6ilTZ9yHHiTmEeJzyKFkearN+
XqplUrMJRRbZegZoU0/jR7fS3C0tyZeG22ydtpOsrFbtwunOn7akGc4IiS6XtiFpOS1KUFmo1XYk
X2301MzLeTF2y1WJ2/VCdjh1w/rZW6KzCM9p1baxikOtgqhS07ebGk2js1BHfTrax7EglVqjrch6
E/KFFNXRL/oqSCSUbPSQxYxNmSf9orzz8tSH4+YQ2zWDhbiuqjOtmzqN3YemosvOR8mXIAZztfSj
UdT0zR7iP2S1tH0ayMmV+BSKRqoqoc9JK2/NmrSqbexZOJNj06m5WW86N+GLMoEbjHa5ISPvVDkN
n6ueK74U82lDz4KvMK8lTZu2TdXsygVC3LTsYSgtVy4UVcpskhKIvePMedqYbFnaMUOW+x3fjFOG
8p2cVn/gWqclm4SqqOWZsf1TWcPZJ5DJirTtlFophKpR0uwwnPZJc5qOoXQ5C3Ab3YYkXZdoTsvF
Ppl1OCRlPaoeG7LnIZx6AlkOc2u0i7ZmU1E7bfti3Fg6WK/TwTUsH0czH3S4mZ0+8x7qSbJik4ec
+4ocBj/uhw1v+z5u7oLZUF5Vhmbt0RDWZ1HTi31YzNE1y5itRE4HvYguQ/3cZW1FdV7OiVVTmLrU
s05teP5i4hqroMq66nLse6HWLc6nBiJtIdX7NhRSxaJz2ca5Ock4WbMW8UWZumeqnn1I3RTlTuBS
rQm6oxbxVNYRTjdMusxULd5HZr6v2FMxJoNy4gtUbpwmEt0PUJHSlstKNaYRB9kUKtK4SKcWkCk6
d9dAgdnXTYyOcvuI8CJ2tLafBTwa6VmZ84QtmRlJWrtiTSXzRR5P4r6ya3XW1GMmNEYQo7jJi/VI
u6o4r6Nhlwhr1ULpupuRb1PC6j7XbBiUQUWVFXj8ktBt1xtTZt5Kq4S9dklzCrq9J91RV+VHQ4tZ
2SnuIMwiJS1CmYuiTiV9VmnWZnUf+7xO5iHTbvXpyNr3RTOquurpB0fhHxEErkmmc5RIfei6EV4x
gErRQXpu5XhsFqdVtMxNFsMbAble+8e1ryel+zmcs1F84j6YXTVvn6rqa1U3Q9o0ek0HLwwc5KSv
Vx9dGzdLNaDBpkNSRypeoo8yGQ6y69m16MOQ1i00EJKg9dxV5NiTrT6NAS1q5HWAvqBvPUbnhZVJ
Lhz/MNZrfAX4Qh3clmypuknFvPmAZot39fwRXrEQN33btRmtdLKLOqbcoqkKUupsntDDRtZYEdxK
xaYtLXg0qba9jURV7OvKFGqLmjs0uimVqP0Er16sO1lO90N1Vd0XrH42sfQ3i+fnY+EOnmu8i6eB
5CS0rercBuHUjpUqTWfSzjqnMIynlF6SUrVdTDKxlUSVCzOpHMmWedY+TPyGJsvecGQy1rLjXMX+
6LoAudF7xZJqyXQjfep4c7d0rUjjQU+qLhqSm1A+VdTNKppM2HfxJx7ZVFZ+yrg4N2GLVEWIO/mO
F3lZXyFur5hoSMZC+4UlPb0JGh3mJRLZuurH/iU0hkAUdPRO8YD4x6qkaqBEHxMczkNdux3l5SW0
yqMrmOpHVqZ8Lj9U2NVZ29E5t6y64sxeGDHz8ySWj/GEeRZC47JhmU+t8+Lcc3QJZcrc+rlQA4F9
ud6mmLjz3kQPlSzuEymP/VBo+Fq8g5casrFJ2KFZ8KHRbksdm9OxmaOM0kWoXldOdRM72L7XR1F3
F7jlZidia7MmEudNKLo9diJkWxfvaYmerDOxSgqdLrQaldExVVVXP4zrEKVOwudQKx5xh64ITpa8
mvy+4qXanH20bJ2OYxeFtB02q7CaXT9mte3zxvs5L3BwO2OwzNmm64ygeIfjxV+VVVdBmK9kz4Zo
ypkgT2twm5qXhKRmjeMDEVDu7ETecTNNBwapdK7bLlHxS4yilRy60D2S6Gs7TjI13kNjWieaz1Er
s8W1Pp+IvB1RfbHhAvrqOKZs2SqVvOyyDdzcRKHKKT3vNaEfoeO1uZ1qoBHDlM1xDbkgViCIRZKN
nYlUsLC2a4e8p/OpbCOzo4LFZ/dzbexnN3V3dmqdQjLIrA0xz6BmlXl56vr2g6X4rmnQrLpuX5Y7
oCPlRg9uEkdO6mfNyIG30WPp3y2Il7uKHtZ+hfK2SpyZhOWmLWXKoWorwq+1LrKxchx6gOHZANOr
vCqhzKPmDN6cQOlUd1DulpSXcXGLEVoVq9W6ivEwLBDBq02qazI097aG+B+wnXLL5/3oZaICcJKk
aro0YLIeiGMOWG/5NFKBM1qbQ1kOV7ZFTq2yOAee9qmeDc2F7y9oOX+cXMDnSdkeSzeEbOqAmzpe
pssEmPpx3iEtgHeOmRm2h8DWw9wLpPAyfg1s+5zUVQwUNTrjM63U/FiYptkvzdzkCxtzaGMiD3S+
tlHEzqO+ypc+vkoGZCDTqjsX0EH2bSpqVGSG95GKhoQ+4BjdkzVSTVjoWU9Fma1I7Octr+P2o0kq
YFeWWhXN9QVdyN6gOFzEvvjIX1KiJfgSiqndNzraVM9LcmrIeD0FU+beiVublPK2kd07pslwtMA7
wJK4nutNZoHLzDlpz1C/AU9SgwOiPff6AEU2yruGrreYlNNu1WjO1u7aSJ8ca0KrbGO8OMUM2GdX
7WtMM7PS8S5abOp15A9ly0kaWJ3ktI4+Ns2Crjp8EMEgYJlbey6cKFQDxcTItUlrZL6GskuX1kB2
VIduuKx9O2UVn1YV47i7w97uu7HfuWsJbqYadVTmKx53M/xZkDNZHG33M2OfFxxd0bpXAruzYQzH
gg4y9bMBfgdlHsMbd+WQClQ/e6jWyF/ahoOsAT5IAtu3zqiOoPMGzwdQJddM9qof7nldVkqwWbVe
7y0qlKjXs9ngTzGQE2BojwlmQTXv6RTfrA1wn8keCWlRGsYeGDyNblddXVARK4lcm62i39IOb5c9
J8k+sdOkWNMcCytugOnomwF4VUAWn3wxPoAoaaau2UUgpVRbBiAcc3GaaLKdTQafbFKDXkuaF0Lf
7efKf3L1QCGO1njX0C7FwGJmfmp5S3PaCpNRX0f33s5nhecQVYUkai02ql522nVbeUwgpydSZXNo
UCp5Afstugftip1YyW1F8Lmt98jq65YRrPq1T7sRfak6etN5XGaNlE3K8FYeLMZZmESAHv2xMD1L
m9AVauLVu3nKiNC9YmVfZGGIuzRiz6jhnxFanKpQQRWu6ZJ20aKKxF6A8rFKDsnw4lfcGK7Pa6Sn
fGPSK28f2qZ4B5nRKivQRx3LzyzwrCHkA4OTNcDEKhP5tCnqd6IsLudo1DnS1x6of0NNd6gsm/di
TcvyAbTl6oZPYVs/6r6/GUfRquBcJkc2nBpZjhkII31sjFGb3t63CXswDbkY+pgoS5yGQsrLnNFT
7AZ8sRbxoDaGjxiBAO5DkxoEmthi76FbXmkdQ/Nro2oneu3229Bg5WzfKkOCAqKAThEpiIowHlWI
3vsy7flOb648hgndF5adOjwnqShNpRCpvlpdrFnUbe9XkkxKmnoP7xLe9tTsV1waJav+3IC6O0HP
3THiySWxDSj0qBSZBdInui1FU5KkSd8+Dj76iLeizs3InuuI5oZC7ECdKzr20CTVUxzBuUK/vlzj
AYhvaFW1lCA9CpACUZOk7dL1sOvI52ui94bekZj4A0jwO9rUx2BMl4oKlSpQgCYu9ZKitu9TuwHR
MR4dK61vVz8+6ukCWreY5i5lRVEe+275RGrMVVPXQ1p1ycm66LxxNtui6lMUmeFQEVHnEy0iEHxj
UMG7Y8fE7WAIyDig+v0hYbHMQXXC4TXzIS7Pisr3aV9Wu24d43SDWX3aWn0rmw6rksR3a8uag9DD
lK5xC1XS6yblUGTM2mhVNEv1wJir9mZoy92LFZOLwjrF2+1CBtanw9pEGVRNBEqJb3B/RYOW+7U2
JquGBhKvmG4aQeYDaZo4na22QPw26EVya9TKQdO2toBSVHjo9NF0zaZDxSuULUZvZ8VRx8yf6FQM
yk95DKMckMCSpBGZjn5ip0gv8Y63+tNAxufCAVtiBboKM4MwrR7c4oDFedErKeE/CStsxtv4uWuG
PLrdGOX7viC1GsDVCGCTqoTqWQk5qTHpRyXnuFNLG26abjpVnQj7YeyO8xqyhq8dUCXcnqHBuLTp
IYwiWwoV1bQ4hK372mK3nCohslKCXFh9FedLxT6ymo2gJ+Gc2+L9IAlO4wCdZm66WlXtBcMQKKJk
NgMOdxiRYCpMbdhJO8anYvW72MzJkYb5ogn+aZlpWve1ABWBZzh3IvaD9tesWFQZxXhXADhKR+RB
NzPaR31NszBHay6+SDe0aphZtfMNjUBt1OPRmWi3RnF1LvrhQ7S4JENM95nk5a0cmLwfepsV3KSx
cZ9XeGNAWd3VaVFrk3tvs2SKobktC8gZR7RqouPw4iHZcb6ojAE/Q4ZGcXBZZidBoE7nra53E4tu
vUXZAJX91M4MfIkX2Zm4L0kJZl+Ii0+UVvupJR70rvhifVuo2cJjhbq8GeryfbtInSL2UswWaFQm
blDul/ApKgIUInxcxbrflgjKQPG+2saL0LV7OcVnXQOuEhvLVPfN+94OZ6NpAZ0AENLqQeIevBY+
nM+f1qgG+cttt6+iLu9dU6lKYA8kuyfpAkUqTjqb+Vgea9l/Bs/gWI4WfJTYLFnXrdBEowQD+Yia
3A2ySCmHAynmsNN8UICtBL4HRXElda2Krq8hE1oQen0wwE7FmLfNO7+ZnDaghHlvj+vwoh0cWKRE
9ztsojjV83ZaBPfpNmOnms2T3QCaI0Hx3mIoWNXSR3nFeiC+xSYVdpmh4P61PDIHtFKnemCkU4G0
2kqI/Ya7IdvCohCN8tjiuzbB5UkTYfNyCi5FCAjfMm3v57j6Ogr2AP7IfuTkU0LmAKJQjIpOkD4T
jlJ4FT+BfmK+tOW0lwKMu3he53QeKgvuI9ihpIIJAnuGmjqAlQigxfVErhAo1nZFiaKcgOQZ3oe5
u7H2aAoIjyRBtTJbYEAc+S3R8CSV90dbTPuhYmBJF8/ROnfKtTZWnJQ7FwWZVmQ82VUC0SmB5SDw
LVpqWuXMwsCIjMu8GsHtesFjYCGLfCzyZQm3Mx6qfYKHexppewKpV55Na5u7nsNJF2ORriycTdrW
GVjYTYpbChaEjq7EcqFJDCZSa0xeFzqfg+1VPUZbzlcgMPMaJxBqEJjj7I9dBPbk7M2oHNg8UXK7
2C0b1u42knF/XPRHZ6vqvLQ+F+OwJ4spoEDMFVSS9WSa6CFpHsRwH1YEv7exmxjPYLIgtXW8O5p5
eSi2wqaFW7tjN0SZW+hR0xY+Kd0H0JR1KqaqU+Pg3g2OKj1XwNar8WIros/Ul1a5uc63Ec0pmmun
al90Spex29mlO7Qx7ZSvDuCJD6DHx3cDqLGez/7UBHcM20ayUq+7Zun1GYlpDNbBrhVW7CJHwNlD
BKx12fbZJqlRsS3q1PL1CN0O6LXQGRmTcAqoHw8eojBDwcaQUU6m8LJz3uEe52DV7Ukj69xTNoMS
m61i1aDG9qaXIz8r+mVLx5GlbRKHdB1ZyIs56hWpRLMTUaz0xPWlRONdDUOAqMRFbtuGQvROd3JY
eUpkXYHUa476IqzbecUqxSkI/IXoy0ZwozxYeYW/YkQ0acEWdlxpe962wA6jtTAqircHndYYbGTN
5+5oFRSIMwN2/oDzqABxuY5rCq7QBWPmyRTPEFY6N1EZK9AUEOl2KtU0N1/tICCXjLsveJXjDbw4
1xpy6Fu5K2AkcyymMjkDWrDtnYHYGJFl72ic0ro1F0NVIDWAZXbe6eTCy+kGSnmxq0dzVU0gDKLa
ptDKJtWXEbg7ph/SeVs8+EQgArQ/6smnaLWDimRfQoQMVToJegZc+a4ZDUtXvT55bp5cZZMsbrb+
QOb+bKhikXb7oavKszKSn9eCxzujv7Bye64m/a58cQD1nPmCoJ0YrN7N464Uw5qBhWx2EQVDakN9
kpXLS6uppv7Q4+bz1EK7Y7gc9mKDgGKuvscdSZONf4IhB7R4oKGZx8vjsgao0TLedQnSGS5GdBUN
aNrZsZ/UtFSgdoZmylxPzupqOE2iHY8whCEq9FfbwP0p6eAGLKlvZ1qgS12NvdqmuTg0frnUkoy7
Ol5QDtxp6Pi7VnRFtuH7JsiLfpIa5NZYg0ludy9lqbQQdKyph70jzf1GNbikxrdHzUeFKiavW7Lu
4o6CN+emdwY8NmtjnI9W+9wkpL4zPLrmS7yc3FQ+zAbcJTCI4nm4lbP7NEyjAp5HKMxB+G4dzMs0
4qBHtA+0g7IlD8K6C0G6c2TYifjpctuSs6i1x6aZbggeLsA9ejcU9hREd1qH7sxAJepALTcEwgMM
1jCa1PBtL1uegxcKbEYl5qIC6xSkXAqzpXP58gIqYScW85x4f+FNf21IfN8m4iwCEtTW+KL30ZVs
iy/QxBo1xPiqGfrrSLmkvtDFLUNnYEkeS6BvwyLuWRepdZwu9Szuwe38WC7xQ5kbwLPqoNnBhAmm
RqIqs3JYH1fRnYcuXBrEM0TrXHZ2P0ieURelE1LENbuVMgXveh8a2GBI0L4eLzBMsIibDoNA+xXw
qZd0hjnk0IdD0bqLUDbg5YbLgMsrv2OYH1+uCmtSCO0dYV3m7xmG0hPTUwUzuBb5zw0pr14OuRn4
bQnHMnbP46gz5ORhkNu+pOEG1ZDXATwO7WHtWHw02l2whp2QWd7Bq9BQLZODke5Y2elyXWHnA7SF
eoW4DDl4cjsS2fPV1rcNrQ7aEhgArgBScjHDaE0PAQyl7aqOPvRQZruYn5PCniXTdj8FrXQId6wC
5xsQ8aI89E2Rj/2zLOgZzDXOk9V/bseQa1nvoMbvtERX0sqLTpaHNerOm+GW6a9yLWCsSR5msj4a
aN91Ly9hSBIIJNg6Xi6HdUF7AdEnEURPuWRo1IdZAx/Y5oxJ6BZNyH3N88K5I/hlD7KIsjI0l5Mn
nyJ20Yj53RqmywJ4K2joWUkGpzbMqpDDe+FfTG3ELvDS5XbTZ2aD8B2KlMCTh9bflGPxSYv29uVE
wee8XiTe28GBsTXtyjV5j/j0zpvqqmyrwzoOF8Cu78AbeqlfZEJ7tFRXnQsfYAJ2ToRThEBGOPzg
+40Dg7qaq6ehwKmw4RJYhin1sVgG2HK4CTCQM7OGPjYu55Fob2DU1qh5ArlTtn4BE2L8AKVz181k
P9D5cxM9MqFbGNPFX8xAHqhnRxdj8DpAva6jfT+U7rOt5anycdoIC+OAoT+fNn47wOwg9PZMbnW+
jM0O3k/cCVHviqQ7+7/sfUmXpbbW5X+pObUkGglNagDcy+2jz8jMCSsjGxCIVoAQv742fn7PzvT7
7EnNKtay0xHpaLggHZ2zu8sKjSvqnln/NizmBU/xPsdBnjVpTe8nn8aZFyTL3CTYZzuF/TCiqygf
fcBzJvMvUw3GqmzTDl0eWf1HgdJKhifthGDo+X24otHIDXj++mspgEz4KzsuKBiDXxwoW86j823A
zNdJzFNUhiombRXPDsE9cOhH69G7ieMiW9lGHHd249Z53t4DAr2tg3+aC3Fo8ap8VFGh50Mwz7el
mm8NnfcTANbtX5B1l9ULjt6afVhMCT720QuKO+q6+8HKY12aW+2Nb17jRML6aPZMUszTrmDNB2e1
XyZS6Igp3EHR3NnOS0zb3GfrdIBRdrctprDASdhW5mXsqoiG9R7sXxWVonASJcObdOdb3mGHBvqt
V/S1deTzb0zbYK46a+6NRTEUAIL68tFd+qOZy10mqz1xUcq6yAJKrdV868V00HhAVVc9u6o7ZcV9
RfoRiMC20LdTvxDTU22mg/KGY46aJpf2BJArwgG3d4LwUDDFjq2YdwVZyTZ471wB1cPI1Sv3uwcr
MKBi9P8o9AI0Ce0DJtXlJRDoSEsN/BuEgbTFXT1m8miq7iLN1aOY2UXOChwE3ZzwsH6knDcHF/pw
UDmdjNBluLeByasKmJM6oJcTrxpBK0+kj/s1pzcyZd4uX4Zz3slP7eCOiS/rJvYGFnnu8CMb8wE/
fR2inpbV3i+Go2lDD5PY8lAr87FlK4v6PFBxW2Wf0Dfbk17LD10OZglqg4SZCqfpiLOhcqeY8XXf
gPQ7UdvdAHZAP4IXFxk1oeb641faBh/45IpTW8g7yzMS85aVSZmjRTIjUHpDLL30Fi2ji1koBsu+
JNsB2FD+1tS1iEOVl0efOle/8DfKoOt2j7RdP809c86irb71rZfHzrBY8PlmjOeuB+mdi0/BuB5m
kaP7qAHLOTq4PnK/sJiiMHi4rn7LZ4WmMLNj6vJqitamuSi/yG8LCc/KA9u5nQtlsbIzhvso60Ta
WQBp2OdugTnbqb8R4cpDLa6gCk9lLuQD2EHsq6L7nlXTNeSlOrSylJG/NN79DA0Dc+cTGP9Irk9+
3fJ9Hkzd0RiRNEw+Fe3Q3rFcP5p2qpPJ+85XVtxU86OsKH6+Br06DuV3J3Og1qnJnPh+Lp+ITxQA
obI4sqKMLfQx+TL2O9zcl9mt7zyKyVaPAVruir6Wa1WkQ1nrqDFjjhGTe/G69mXUhg27D8M7SJ/a
s4tep15ri86wb0+6ApM8rI7FwjyJWaWLg6fl5wpUFxCByGs4uQf0ly4D54nwy/XWkLghHT33gfvN
uKU9LWDYc8GqZBb6HvNuuSt1hakDfH7a2967ateNBjSju6If5qPtRJ8sBIwCgBlRsoNDQNcFdQhs
tUDlzBuVhA575Z5DdkCO8sjT1Ze6hsKDLKo8rL3zxinw/h/+utXIOgQSk/ksck1IYn8r5ZqXr8Ha
n5p6OPhLHe44A0JSyLXbr77kKQdK5HnYCot1mrSruhNtqJ80FDh523gHZsynqsDRYlaqsJTHHpSa
VYmowM0Ncm7S3Bpw4gdJF7ujvBL7bq5BGJWPU2eDKJvZgwB7m7Rl2x/AXRFosW59Z8AJTdVd4LXu
pQzWJzaNFq1PWJyKSTw1xilSPTtjZGQHeRJADNHWI3ryck8sKw+8Ln101Og8TOagjuUAa3qLNn1e
zRA37kTiEjjcvunQ0+hOX0KoFRLOddwb8gl15YmsaLOZs7aRx1b/VmbkSfZNe3GX/bSnNmBXIe7L
DIPoCGpvCPxTPdsxntoGs9jQgVSpqw9oV/toqcd7JgFXycVGRDloUyU5k2V5sHUT7kZePq0Z81MW
4NvckeszKcMDFgZAetG1G/hLI2jr7vsybdSPsA76g+O7Uzp1NXiM0pV3vQE93gsSZ5P9WE46TCUo
RODpx2koXbQcaSanNibA9fpG7DTuZqTr5YL52gKBw1Zu9UWQhSZyrJ148d19Ow9lxK337BBOoq6S
MXXQvfiVkDEEJ3MMuMPsOxxu49Sd3BXCphHTAFhtjpa6mbHE7xdOPrNxVknjMx03LMQYF46xS63Z
1UuIpnctnT1WVxd73bDv5CkoRYUXmYOk3wj2qtg1Q/s4OuU9VStJVK3lLVfPPi/HA6woIh6Ik+8X
OqeVXbzEyYAnAEwC6p6Nz53CQnRIU0YgO+88gsmarOrDtI4ycuscm3fECRvI4DsA0694+HXsQjOY
akOuYQU5UFXT766pWQra8qujsh0lkBKsBXFOFBikP0HFQURTJaWfi6iVFPvPcW95te7blbSxdOl3
jVobAwTyDoXY0HvI25oJRICZHxQTY1wA3Z2FuWQtam8vebkLVGeSRndgzzMMtWq1LLaCW7wmBWyH
5wn1KpPqavgwgsKPoTWUEbPaO/ZiMLEm39u+8aJmRNHghgCPn+ukU4DTeNZ99LhD7iruhzjXoDOq
7KlZMWSJZrJJ2CoPQkmwY31QeChb+COHYLKd56urQDspua571ZMPDP1Q7Q4l5m9dRN2cBrlxUkAi
EN3w8OSaddNf1XvZASTRrP0qOqyLbBwjW0Mqh32oDUWBLYIo1Mt40xC6RavyZ5w4kFoNdejcqyvm
+Tae68ZNFMvSvlycYwvsew16sKziU21r/Dr/BkZM7ljtAbtzDUjRzCGxoR/romwBwshDaDBETznG
txY7MPezMqlnNAyrgOhkXGRszTSfdIgDllaLAukB1Er24R5TOgRpVBUQbpXZfgyA1ircbLfpx8Pk
e/d1UXTHrPC/V6E8kuVzFi41sPJmP3jZuokHn9t6/Rr2lzUoTpavzcGaT1MvozxbwTm1VeLmzpLm
XejHUs9tMnVf23YZ8BDGNyhG1ygcljViOSBNNCQQkMl8fM2CB+pAm9RRZ3go5yPJwP25LPvOA4DP
DFzzqGWEx26STVqIcYX9CHj/Yrj7I5vdYWf8A6x4B4JJG3OzOkwh01A6eRJCMOCPviovGM4hw7E+
6O62yXZdAM1Oo8ofzGmLCLqZ6QQUAG0pvtvkLBaUAYDg1UHb8ZGYabqE6DRiH2dMYsquvzRQ6vHM
PC4jSNoe4HycU4dFGR9iF8qrWE7ujpD5xWP4QNnnKaM55FDB81TKYTc3ZEh47aVuQdskm7TdB9ny
2jnLAc6bje3p+6RYOZ4dXVU6+lj/M6c+1CGu2meNkyUYrYXCF4gCIsriXlb8OfAAzPYRx1/MRSlP
XT1jBxsUo98mCqdCLVnHR1YW4E6EgWBz9j5YBmhv9eznVTl6X1ak2OVZ+71snkkIpECT7gK1M0Qr
0LpNo4mb3LFxlhH2wj1NYmeVl8FM5AbMXEfCjEFMB++TWMKk2C5JY+xZVYtNJvuI9lTtxjLEjq/x
Ko0wh6zpj53FzEuqr2z2foQAfQGYy/0K4Su4y7fcNphOCBSuS/lsZ0zoQQGuWTKTuGbYyVE8mxUD
YN2fJWtOEEIC1PSATfgTlttIqXwwGKQgOF3yyGBq2lvoNtFw1sdxfpoD96HW2PdgM4pdEOjyltkN
hRJh1PD6lFE3BcgXj17wuWtADIW9TLoNAGtxtkcuETfRYCSrnHbGMTKDTbaof7OnDhxaG0iQwwa8
DPZrl4uPZbX2+2I+qO6hX2bcj7Fzj8qBdACl8wD+LG4mpq9ge2RBMAkUOHWd/BOB6maEuHXI+w3x
GjBmrezZ8YBhgwbZAdqDrs+bvdsovrh+YOLMeOoI8v0cyImmFVm+kHD90XfAdrsgrUPMG9wuWaI9
AskKAVQ2hSXwLPpaLe0F2T8fW4sCENLcxEzky3GuCxlrwNl7sLV9nj2zEmvcyQH9oCEEfDmapGID
1APQMUZjruJZsw9APp2rbOoHcGxR51h7EbP+lmUuauDbFPTXlssAOsYnUNfq3NbVIzo4HAt6eNPW
p0mVV3e9i4lN9YLtl6m7hHXd7aYKCoO5xYnQde5VVfl9S6bHviwasMGzPuM/kG4ZcmzztCux7BxR
NYlrLTiEEZNEEXnSA/iDBqKgeHae437iE5F7t2bPOYW8cFqgHhWQk8tJv5q2eMJGWmM5hh9Gk1vQ
VQtPlCHBfpBZlWiDVmvuICCUq2OO1RtW+IBTb3WxmUUUCJPvrWZfXZKw0psi4NV17FRrFXPfvKwB
9WMxMcgum3GBWHKB+s9vwJN25rxgCoC+yWzg26YDdkvQ8oF8IFWdHa1E+wteHqIE5sWM1nOSqfbC
6+I2+u2R1LhzLUBxLqtdyMHFgszICAd744801UWMVkOni/W/s7wpY8yRI8e29VaUUxTeqwg93Aac
d8yGjxwNxmGuIcMmOywqdiksLk2WttkBod0bDrlf4LAYXVYDjmwF7UaFim0G2tQf1ZeaBdXOHWue
1s70ze+9OXW1+VLnixN7z00OGqdGy3OdJINOeV8M9K6Zqz5tugyMeqvRFHdVLNgAjXJffMsrKHjy
po/p6idr0X3oqft9gkov5HXKiiCM3TwD2KuXF+0CFqyG8cgnPaKZ79XBx+Lt1+AZhDOgUmv2i1pB
JIb007ruIPXlEEM7r01hz41yzr4M77QqghStXu4zSNxaeq2ausBqH44YNsilcxkUxdMZ8i8/acEE
gYBiBmte7HCmXYHofAiC+VYabG3YKz+I0XqREtV1W+t52s/d/FsHtXDZpLwAQVNqmUCus2I4M/cj
RkAwT+CFpIcxLvMgIXWKWDvjx8Lh+rCUu4fJnbsdsFTIEmogqJ4odr4tVwhyJKRh06FPKlhPMBqS
4OKLBfRjDoVjPZUHNxujrJyWc9hARZwP1XOmxX1odb4DVRxDAmJi6pUfV8Wx2OUMZVMHc02Ibx+X
HHMmStf2qEggRzSNfA8xoXcyfpVBiLQCN5SvOWTmT7AGXIFgvw26D6D1gTwBvPYMAXV4Ax8FtHu2
P9oZQAxA3Th0XS+dOWSiGvJEGrLmsRVNbMr5Id9AdLfH2EccVKTaBM9KQ8IEMw+OK4E7pTN23w3l
F7RakHwrN/lBR129rZNKC0/czd6DdJYE4INNs6WECaOIq+10FNaC7xrdpCLNvsuDAazA536i02Eq
X+oSbAlH22RAZ7c1966EggCYWAOF1xct3eKsKAWM79hXBXlFXzlZ7PdNn+jBuZdURLmOQ9gRkiqT
P3qQlNXGAnphdQ8GBMgYGswUvuf2wRZJSOWr3w726vEaBH/l03PrL/hRfIWmlqLhp5scqnfKBD0g
5vzOgIcODTryRqd5C4DU7zK0ZyN2abixrazk9xO0+xO6XEzJ00M+ZZ9Wv703EqRrDxhQDn1EjIwG
qLoiNLvuQ8FlEY9gU7o7XYcffbbWN1Fikuk8Dbp76felM3+cS/p5zIiH+WFTXTJNErt2n9ZA6WTV
/k5Svisn1wPnJqKlrE91puWeqQnncUG/dT1I40bRz0P+HdrSHvU492Luhnafr3OyCFCDPGtPDHBh
IkMw2qDMzI2jv241gBidZ7uKYe5TQLRE2B/zqnfO0F+mBcQXT8004XpDNEI8c8AL+WMyW/7Sgw6l
PpRMyEe7ZbpYsCncLuY4OHU/XQp1g3bgxmq/SNggOBbnGPdLPoFOXPNdGYBzR28TxGvAoAJmAmOj
c794sDoEjAKUzFB05ITTrJi8nd81GHSaBsIYjFq+XY/BFO6XhUCd0lY71UD84nDXjUNvPRXNeHLL
4i6EehTqqw+6GJ6TclAw/QzrjTD+bS5YMinPQgAzl9BMxi2kVNCvBW5ioTecRRkD8KIxDAHfhly8
Ca94DLManoz5o+vxHQ/tCr5ZHJZdrla262byfSDY9pCBSIKxiINzIsD3I7tcesjFEt6DJoFCvY3K
KjSJ4MGVFtXrOsJlBgXbgU7zU1bz+3FwXwHXAIvOdZRLiJvcLIDUvCR32j6ZqXyuOsnjrSw3GaCV
MbeApkH2tb04w4SHiScvvQfN1VfwW88UKkqqugtUhgOo4xZFCexpM/R+OjZPNhzcp6nxvRhn9fCA
8t2iG+nnnaHuAwOdhPqUoTcOhie2p255zGxzn2toCSHa9dwrGzVoqU9zcAxE98nLYPiRhNcJcatD
CYFYLElOI+qyCw34evF6+wDhL2YETY8DfQm8Lq7cMtyhW+32PQUFEPamTkcJwImPJvUND2I5HGHg
eykz/5VjTt5BhhScluGy8P7Z2HU5U/5ctMQ5FoP/SY4JNPBR6xXlx0nVn0yw/sgWB1LGEi1e7mYp
g4MEDzhPPcuXdLLTrUB7AdTIPPp++xkmslMt8v4lhNgbilGWAyVqysM2irV59xQu1TNhDv0XGm6q
5UveAipn9a2dZhdTJGb2DBdD5ulzuKATCltX7CZwygyDd14A64ZSxKo8rTcbj1zhFhADzBbCJ3dq
2a1VeLb1cK19/7P1clhhaPkxC1cL3Tp90x5NnL5Nl0V+rYIa9GHhlw+OIokUGSAE4MI7EhYuZPtV
Fq9i6S4LxsPJrICyApwwgIbKx1FCFD6SLoVwX0SyIc3N6P3k6BOZexE7Dq64GJo59vIMPL83H+o6
eKK9b6KKdS+BPwCA7CCYCxk1ETwsEHq6OTh5eeo9QNGgMSCvhc5oKtzPg54hRiezhqpS0jPdCBd3
rYJbFzr7TALLX2cfOoTyVlQ6OzNZfSj1cirrymC+AzzVapC/Uj6r0NIdit8bKZr9Mm/4Tv0o2wMc
SM5BKNA2U7C0d2F/soUoYsMwsvRl5UPOauy+aSE4YoumceNzgCPLD638awmCdzcHVTRkjUyzTD2Y
FpIujM9jAo7oO827C9RoHnSv6gjk8UsLCXIcdovetdv64GP3xR3pV5655rOG51JM417SDhu0nsFF
T7yK2y7/EVbNk1r78zAUI2iuuYPzTXwQhXzLAtjtPIq+VSx2we4r4SHcKIJR+lBElfNOlHkJAhjA
RDjM58qhJzGa3eJA9M9gKbMT2uZ5LoOoCclVexWwcAad5jJgKrEMxlEceBc03U/Gl1A4FV9EXge3
taqh2wGMAVNmyvv1i1SQPWczVgej4IJsyE6mWusYeoUrafszAUZdoJ/T00QQ5QZH8e+G5598u1/b
zg4yL34Pbf3Pp/8HsAf++e17/vjLLfP1j8+u/w6L/duvSr+3W1KG/vWLtqv5z8/6I5R0Mzz/51J/
MVH/K172f3BY/+3//Ml+DaHYH6Gq/46l2NzJAkES/7Pz+ie7+h+e7e2bfndeB4gZE/DscXh7kK8I
e/W/jNfB/w4ZrNOCcWQkoWEl+JZ/G6/xPQzpImEI0jEIoHL7X/9vrNcufvvPxmviwvi9BTUxhGcE
Hq7hz8brlUN/7o2rxOk67kWm3GI/M+5HUBDCf7oCHoACSMMLY7vrKiAOKhVc0mvV4ISh5OjV3r4v
XbQ5QrGrh6J+gKChuFCHoscSnYtOHZ9yjI8pLMXfqjXX0MbARTkaqBOd1Tv+6eb/vkZ/8pIjVOrX
F8RBW8HgHgSMITzx5xfEja5KJ8cU33T8i7P62VlsfwSQAYVi+hi6KPar5dXZuo5OxJjNlwxnwyVb
K8jfIB/chWqTvohLqeGOIxBh3mW9voxFA1JdZX7aUUwa4zrz2G2L8OLlQ3hhPgkv/de6O/QFpkSc
R+ZaS7RwmVunxdysiKr6zxr7Ly+T//VlIrPJA/Tt+hTxM5z8/DJb+PT9GQ0sNOkmOPdd7wy7pa2/
oY6XqZQjYH6/iodcO2dZe34a9LAjUJF7LxOguztg+xevqZfruIB274S9SZ8UT/lUb6TNXQiH+GGq
neW+hF43gYMLHVOxNPVRQQt4DrIMkHg/HKdNeEEkKd4AtzT+kblZfjdDanSo2iw4CzsEUd+S792c
009jCaOa180NfHk5usemuelbyTHSz0a0LFJOCeTVW2D4GuezVs25M0N1wDkCG9bks/OSAcINVJ5/
1DNje6VLCvE2Pl0aqzbha3ArZBOeQwMNglon6Jk65wjQ4BVmwM4FRZN5R2zHm2PlGjsjGJ3M+tUl
qObf/5BUp3//oNy/JBsQz2V+4HnChYsLU+fPD2r0QVJ1sO7BkTfWgJdJdVGwg8eOnNUhdA5kUjyH
0de9DoyrHdjO9UwcyLwrWYJ6sMuX2hLYY9y2vfUIJdj80+SRZOAcAT1dnRJoJBCU4CwdR8S5auUR
LJnc2RAHayg1PfMKVluuQpX8w0tDbtgvWw3eOKRJINM38D3m/rLVOtMZBA9oNOEEoQ2+l3fgzNBi
GcmztOhpcOagVNPF5zCfhpkNk7yul4gWHjs5esQA36Eb8n3Zi10rWkgisVlY6H6sbZHdiAm8y+Jq
dRGORaDY320f+l8unSO6hEHnE3gMoUE/P5WZwALYQ5sdd6JGq7aw4+yX6oNpN7TNhOdutCJCPKuM
Qtvl5wDjf1cXVfz3l+EiQePXO4hpJ8DE5RMEX/Bfqi/kGwv8wOjMzNCLdFQzTAxWjWdq/JdyzJtL
Jtz6UmwfWdL0qW6610LC+RyF/EkED4UzQ5kA39fpt4+WoMj+9VHO+JTA4RRGszMNFzogUmCGMh+y
MbOmNQ7Cf3op/+2O+lveKQkYQnu87aX+KcFDN4xbF/LKeHI6uxuhuTmP3qNWkp5++2TaNvVvH0F5
NxyQN28Pclsjf/yxrqgZthQadJoM97+dFWrId44Zzo0PSX2jq3+oo/9tIWDH49yjCPkSIvhlIXTT
6MFmB9kkn4FlASeM6oCC5i+XCkILCuYyL7/VAxUQjyNWg/k/iFP9w5lFtxrwU/oJGgQu3K2QYw34
vxbzZSUTU14PWXyXBfu1z78GYUUTt2FBhDpPYMgE3bEhL1HWy3teQDL69yuR/rVMIf8Z9AZ6FFQp
hJr9/PhmK+tpqQYVV0oF54KO4GS1aq8S8gOqSHYOW/0GVLdKrXDys9RwH3jmAbCPFy2ye1qaYrmy
YFPR5fOZGBgk4L6fqus/XOdfbxWCDD1OAs6QOsP4tgz/tMwaTyO0qNu4PmfCCnc8fh2ou0KTuq2R
qb/0fBaJP07+paifhpYWp7+/gt/uxM8PC+sEvzpA6jxatF8LOkdmS9ND1BevwwHAinxaii4ufPKh
UlX/iZXQU+re9FE76ReL1n/HrOMeg2ACe1DTC9dVs69CyBOyRpDLGG7GJc8tdiSDHlGgykYIgQCr
N7JHoge+w7sW+Ec30OM+CPasE+1H5C9gerXdgqQTHOiQL3CEUrSvbgXWj2yiB3fgDqz5uoIcBVts
AQJw/vvb4P71QSCiHW2WS5GvC6fRL6WrCknejhloXhAqRc9XF+2eITdIDcnN4+NV2GIG+qNO06xh
dWPkmQ6N90KpPa9qUCcOmGMj8+c9DoH8SkbvVMGNdRxHuEOlLMQ/HMRbgtDPj40j7RenMEGzy/1f
r3e1xAd4pH5vmMaeyJQZN78MXg8wvRQfzQg2FLfxpob5x9/fLITU/vV341eSEHUetrDt2v60aFmN
eIXSBw1j5CRSrzQOvDJA/xBDM9XPuGRsJlKZf9rT/+UlUzQeTFCKhUqCXx7RmEHhioSl7dc6Xqy/
NFMZ7iGq48Aa5cZLD+QyNHWf+Fbs1OTBJ++z8owREzNs0cderetTFcg1WbR32KKgnvQZ9vjhH05j
969nB4eNGxn0AhMImqVfzo6x0fm4dBtNxV3yZuBiyhF80LsTeym9ot63QfFYLbV+KJ1xio1HEBnh
zOk0b2gdGVq4LOpg3EPk8NZBkn9FmlR9N1UarG6WjVAEgYpfCvUP9/e/PFW8GQjC13GAhH8tRT0N
c9ZkrMZ9Imqfy7mMoMa96rEPksGFV3tVJvynnusvHQPiuzBLoudCuYaYbbuoPy2liZdrueIWRhUo
5riiECVMI0zty4OAkl1u9FfN4c1kGagFlVebdvKUheAuvRBKlCZU98hSeALn8SYq0ETTCMN6nX30
qnyEhcdJJ4REDEAFYU+CmMIJgn/YhwyL/tft8FvYl4emMfBRPfgv2+E97Os97Auah/ewr/ewr/ew
r/ewr/ewr/ewr/ewr/ewr/ewr/ewr/ewr/ewr/ewr/ewr/ewr/ewr/ewr/ewr/ewr/ewr/ewr/8P
wr54C6urmOc9bzY3rUsQlt4jk2l+Fb4gJyj54eJokw72YaQ4kGM9wgPBRZZCDoncIh96hjArr6Bj
oOQsEKCnuHsbu/HVG4pv0IvPMfOcAFFwHjtKFSTBYuTFswhNoMXNqfVTm7HYEdA3leuLF7RX4Spk
vWXeeoP4vo/zdin2xtB9qP2b5nTZeTUk16VBplbAoVhoWfe1sbY4hFG151kAZQmDkt1GdO6rJNiC
OVTvN5cJbjQk2FbIOoUwVQWIL2tmuVdk1SmdpwtzPy1+T2JL4TNtkMa2V816Nzbb2w8I5+uIqIC+
hiBvrdswqidl4m7e0lHhDofPRsFc1M8fyRUKd6RsbhbgGm70gggEAHXLFCO49OwM1d24qjwuDFIH
kcANgl/AHVbCQQGv36ODWLIo6NUOiqotpalxQCKBG0VqFdjlClLiQiGOyZ9fEFwPi/4Q2JQQuln0
668ORL1R34wPjg/6rXVh8m9rBSNf5cNDeYfcPYSiwvrmIawuNGOYInam3vmaili+2Xr91uIJxD21
sLeHeFsG6UuBmIDl6K4mbc36zFsH2e/zePQzN4jUjFUBB1SerG6ZDAPCDcYxK9OWfEFq0QoJAgLZ
IMc/gzNHICrCEvDeIWXi2AZvPeLhzRWWbn7MO7snhraHuVrCnW1Fh7dboMjyKAzy+bRKK4UwDW5g
UC3ZWMQOGHcIcPQVGeVtyol5c4TOU1msJ8/FmrLch7C39Z0dZeE3pCjDI+Z710GVTlqK5Rto6vrJ
5kGSF1Ax665E3qOPHMKhCtwPULLbGZFMo4IJq8qWHYTT4dHS7nHqR3yNUqdBsKdg5F+RGAkF+Ay1
L3fzb8IMLzPeh/MoXecEZWCE4Pw6Md13vMMg3oOgffVDhOAW2Qe4QL9px/nsWaNjJ8vaPdNnu/AJ
CRd6u5FQPfljsO6LEHIYhFr2yGFEznbXIOW/DbwcjjfYlXKLvNZuX84gGae8qfbtluMx+/WZrkW8
uAtD8Nj0pekRCezm14VhxZlJxpls/WfPQtLObY1oLMiAwi5GeucjQ/Bw3GGlzuPzWs77oqjECRGG
qSOLHwhceVSbldFAI74PM5fi7U3098GhCM3J+71xvBfZj6d+hUttc1cqtzdwyU1JVqzflL3xAZEO
VE2I/qrpHOWkhqG0e/2/XJ3XcuM6tGC/iFUEM1+Vg2XJoR36hdXBzZzAAIBfP0s+NTO37ouOZbu7
dSQS2NhhLW4k4J/VV3qnM2sYUKs6hXKZ0Xa4EdG9J2dX+R1YlpC5RBkDkBHS+zHqiYachhWJcbpx
Ti5N3HwtQ0Hb+BT8NaDHk664mw/cyzKVt86V3c7NrD1jsvTTMCSxki4l7rH1HzqtdzbTKw/eDPxO
9Lz0Rr/PY48taMxALUz0h9XcKmt3Gnb2HG6lGf9WVvdWJ92hpO/8lYnfk3u1naOO/4Y944M6eYXj
zkhQ0e4SJZ6TyfuYEjCMHe8BaoGT4br1+bwK49qrorEdRundRwbhQxhyjFhaHkPLyWamr73yeeX6
V0OhWEibEWsLFOA07nNh/nhmBH4NXoU5+LfR8R+dZAlOWEuOCXfDumhpdCyLgw6L9CGX9bAydy6t
XHiTg5EFox6uZab+RS6LVGuB3UvU+Oy728pqEnoi5/dRcn8HNMaoLHvNIiapDI/rRozRZjECInvE
IENYDIxosCrWuiw3rC3xBi+SXLe1TDfxYG91cJ+YzK5x0DO2HfUFChK1E15lrWymmzZ9Eb10gYSq
HkNwCeUEcLGqNnnSx0yYh/ZGpe6zbUbnQQGv7DIq471qIDTUw3vCfGfGVIHFIEw+AnstZ7UrcuAR
Q1K/9NpdNp4EW6IAOwvNvEfgd29uGdYMedZsAS1gv94KGdr47cgYAmrHYmMBFFpXk97DhTYgDer+
yJDExqPzieszmHZ+rMU2AVQPvVTeGgdw0ejaCcOt9Tt6BQ8kUIoJwQ/LrYC2DQrib4Ug4jBgiFgp
aMwrp4MUM2JUgdjIuIncFS2X3mjN1xCu5caEmApqmp5hBNtc/o3zK4TfuvFqyYYbh0AusGdBPp8/
fMWaP4cWw7tW8TdYUIX49zG9oavPgN/pdWHOsQohYYN3YrB+wGUxOueuRkpTjTkvRTEbkU792bNd
uBllmSKmiqBU9jbTLZHHqEj0x0A7pJOb0afCEeuJ6ce0SGFpjkwgM//SLpghRgaIQXbcUE/1a3gr
qGYG75/yHNAEVc+fCg5OGx8nzUC9zCyxLhgko5luyvt55ZxqpQBWzoo/pipoCgkTxCA+u3bA1gK6
gEnHU5pIQOVMLpqqOEV01a9Ct7yyHGzK2Gd8rl2YPwu5KiGYihCqA9zvQ+GtHD+N99K33r1h/OOj
lmCCMV62DO9/pDCI6yh6m6wEWF4y0QNlM3s7tFvaIMGnOrHYMpIXrKsOys4UozZrw/EhY7vNra4F
B1Gf88Z7DCTXSgzOd817CpuFKUIz/dGooxqA9cr8FSOriHTor9Hax64Dx1q67l1cBSUkVVADKtCE
S//RLtNbUrjnSOb/ith5D40BWOO0b0Hcq2PflmJt9QAitKg3zBe/qISR+DBLmOBk6g1gJ4NVFmCV
+yU0hUcaty/a85u1E9gnbrp8Pc4FtwuO0F1aDO/4Jp5c6Vw1IgwmM98SD+ZfwmIMOY4+wl4TJ9RJ
vMV5EO8j6DUAPf8EfnHC/sWtHoYPBd09UObNforGlxnKbFOxiy9zyVDXID/BAlhrA+J5H5U13Mdu
ppffLl7zNnkyQf8rl8yhF0DTVgFzHHQfTXTrec4Tnh5GYLMISHKjAfBlpcd0zfLhG8BeWRv9mUFB
EWfNRz3Hf6FobnwxvMshEdsq9z46VhFmwVmTkj659okDbybbpeKpqmS0mZnKKgQoymo+AMFlivA9
AXp5itp/EtD3GlKeXS+0DhbNDya+aOiL/AdbMC0YWx+0yZ26mal7CeDjDp3JtrMOCD9r6ETtcHGk
HRzKCS7/XOlLzSUz969zRXSC0Ine+ZJhBd7OdYs7o/SeINoHpySt85VJB0aYZrlJHJOtewYoy2j6
Gg10jbGIn50CRL5b1UcmIWET1uN+SbnDlVUDwJVfUZraG3QgWxl6+6xRtJ0Ndr+rSy63FrcD/W6H
eAjkPtV+gH2gYIuG4xsvy1NoGOPnSg22jvrlww3d2lZ7FpWAtlESn7am+GzL8WlOWriZfFY7K/EO
oN+q9WDMnWOcbtw2MSw7HuOt0gPgDVUnNfJF2M99Wf30G3kYhwZ4Y7kBMeyyHCdnQ+f0Opa8f1FO
7CFbEO53Ac1qwkp/hCzyFiIAgQtP53rRKJZDjgOalsVVEc1H5mDy19aG+lgb2iCbp2TALyNE/yvo
sAa0DQ1qvi/Xfu7KbdMKs1LO8sfJ/s6UOg4lTqMUUlA2dS9FMG+7glm1moNAwgnAEs8yCQ8FYgci
jYCwT+MGiuyHGaazb9g1Jiv/WzbODEKL2RT0cpgATHVbhqdOcwIKwovf1Df64FD4OaseGMCKM8A+
m8J9nNk9TNbgsNjAQwwBV5PkH0U3gIcG1BN7FbB9wH0AHo9NH/6cBOczKZZfdwJvIv9gs9arTozF
ZijNAwPvegNiOl2LgmntyjI/UmnsXYklqJ/jhykByaXuPa+eVT+WOjy7aftSDMi7YgjjqzEpLz5s
9AM4y1Pt5RwXOrfatQxdFm7HjLbcFy4vDZzRuAbntrH497omPXtzui89YPr+0L/NeSC3mcV2Zq/L
hQ3CDwtwg3N4Grq/uWc2LREWohL/jagQPlVom3Vm/KOeKmjinR3RTsdrLgWE5oShWsFKs8nnGW3b
IPdMHXu7NpFPgcc4M/qJHUCCFW/ydWglHoYJRP/Q/jJjIVC8sI5BtPsxBbN1Yg8uN5LhGAE1H6zN
Sg61ezEW95kPBh0AM3390auT/xlK8SxUC7kDnAXEC1wHrXb3qKK+sgy0tRWoj7Hhs57Z2wfOk7ug
KX4913VEqBa6z52x1kEChRCu3cdsTz8WBURMvdFf2tYxhwjIDKG1g6WVb5nXbLZTx3F4SiC8Ash3
GX+WkXeoYsgunWut834IV1lkgm0e25w4p5+1C9zKoGJZ9eP4O1W4B3FAcrn+DWf473IMvceF4w5g
2ocgUycCcZv9a/S3WZW/lYX9K43LeuVb4kuVNqAw5Wj43em/0eoAUhTYL724YRFjOy2MSXahbj+M
KL7sCQVeOHqrtG/oUazkP8DuwVw99zY8F03850Xs47ENsTZiBhMUFoPoqI5WIL8/p7B58gCABnOR
b6ceV0hZcTv6XrKdxY8lijZB707noKv2/ow+DfoibhYH3+bESd2pVcUEhfNlg1r8KBcwIdsh8Zj7
tryX3LD+5G26mf3pbSqqj74kfEAS8tqViwW0jQ5pzRgc8HX0DIQXWRCme7/4dENT7aKg/BlqIMg5
kENyDG921AHOYPHeOCHLZg19eCiaFqi5kPwdpBVatFsEWwDFOqc6SDf/4ze3r5buzamApTT6eC8n
t3iHzGNu05ZmZn1ORsHgagZWYI77dwmwgPUMBKEV1MhDsYY5NdCCApRpxzHqfov86/LuA5YnzejF
dEtnlBxgufdlP7/oXokNPIt5gzQQDqM18DkOT7budqa+L2AW2Jqonb6SOATEB/fkOETu3s4HVki8
kXdAzWe8ANKrwoeIF3PReQ3lvQg/J9fpgOOZkx35e6H/Rq3nn1EK/oY2Mu2buO039uI+prUbbdUc
wlsfiOtnWT87RhL9mT8x4z4INPjgZgwEOnKJredxFxLDr3XWe2vVJXLT3vlterIqIC/6t8iSu97E
/FLMZEL5mC0gGfGOfdOsC4f4inGXrVUM883MT60tx62bhAmUzP6PGPs3u/qdM7G8dgPQ9KVtGF+D
vWMEEpq6RahZBEe8FXgSp2WV33U9UPdzpuGTas9EDm3Yvbs3Ph9q4cOcxpYVbGOIR2BSf1tiLE8D
SKNbEzT2bXazp1aIt4jZ8QdTqeZF+8vrVPsVvhvbQ9GqTjCerKOImU3IVHEVsT+gfUDHlxY4Xeoa
WoeEJ6cT9zpl6qW0i73bLNannY1PbZXtF3/pAOOU7vY+7QQpvmcEWT7kDvv37MefURJkDPx1ODg5
1OykINKT0NxzVLR1709Hh/wTEgc6i30IAzryJzQ0c79P7abBd1EHV+25UPMFJDRECF5qGOrv+uGt
5YNl7HB4WAoDT78rn4Y23anaP2Mt9s5ZPEg4BQXx6/Ju9aTM7MykfOSQ/JJAMz6ul6+QsFwXFiDS
8mEeM+L1CAhQlLsn2y8w+IXhpVmUtW5zfGul7z9XuojB6eFCm2CdzCaVxyUc4DzljFSTuAnYvEGj
R56+6tD8rCZx0Q4Di1OxvA8q7h8iGPtrBX9uzJ3fMlw2nUycQxBZ57ZHpwA8310zwvTLtxmTC7FY
gqlMnycMENJiOjyvcX82D/3S5msW0OzslX/mmQW+D6tryJwOa3BhrwjFxo3E7uDcpqBPtiQIj4tb
Zmt51YTEJxHl48nvZshcIFAZNbgLFnJ3U/jkOGEttsBcQpVchVXQB95HI3mQbNMu1XRp9Hih0xu5
nVcDAov3bWZaGu5h9WvvMJTzxY6a8jot/cFX4RPISKK+0i1PtpQ7MS5XaUn7nJt6gl0CULXsk1Pd
gY1KciRaXb91SXuRUAhYJPw6fimSn9qU46k+1FIe7Tx97cf42WVLAuEUk1/FcSKn5QAJGDWY8W+N
W587ZzwKZIumMNfIm3dJMpg9M3n9MbbIm42l/15j+gB70CLYtKry0MckbgDhqToCed7lDJ44AENV
2GT/ym7nBdMHact6VTGScFaaUG1W9T8V5zgiCgYnHYOI16st2Hljf5O6dw7CyndNiDoWfQESOkKr
Te1x4svI0XaWnyLHgScf+8kfvSynydTZDVxJyW2RBYeJ6X3e2a9IiudIws9NluFZYHh6ntyx4AJz
3NP3U5c9fq1rGAV+0lpnJ7UZsG1TPuqS6dCuTuybFwbDpbOzvRo6cZvuD/993w1vXTiZs3QjxnI8
gA4m7qYHcD6HdGkbUsM6e/H7OHuJR4uZ08DJ930Y+gciqEyA067bx67l6CMyE+/8+1P8BOnOmsn+
sQBZQIQ5YeoInhPrtvv4/TCGJIsiD9R9iPXloZt+NCoh7E2z4arzXCMGdbtnhNOdBw7MhR56Rlux
vDGK9qt1muTx+1mFqXNO6vRJjXcIHWMxUHuvbODeI8S/+jVSXcm6PQX77x/mXtocC//iNF5MUCv9
lzFY2pcJduz9SdqxNdd9+VgW+aZhrvTZdRPxbHfV2Uv99tEWWXVMhlavs3rw9s2EiRjyv77Jl1qi
PlI5PJsxJLI2WfNJGvx1Vn0I5DGJd5MF2wq1UrZ2WP6P7Pukt7+n3LNxLHaLb/JV03f6PNwFRt8P
pTKojPrOPxYDTLj7RKatPPlg7g/fT78fQOFfbDAQay4kcoM4NYLaj+FIMMv83/BY31ugdcLkT6eM
fHI+A2BjT1MSyyc/iuN9oRj7cj4NHP1lJJWKvPtDd57FetVPJ7Dw+UduEzlG44yUbchuhshxy//3
sAt8VZ19FzmQm3W/VeOVjz2THT8GIX+DnikfQ7PEGx3E8x3Cz6k5zN5q6grnuY2Sp1ZGwRNy5vtP
vh/6YfDOVTW9o+L9a0NxfTUTSRomct23vsqbzYjn5wYvddiDUfqRpAskvQi3JtNFsPdICtyTFm9o
AxBKMkS31mAEIfNsFRSua0NC4Ur2wLt611C08ZVhuRHUBwxZ2dvumekuF469dJl8m/5GmUsK2Sdx
ETr9K8Ty9lGEsn0cJmQx8RTjqjiOQ4qK1WTZLsSE9Pz9MJTtqdEdOWq7Gp/1kDDVA6+0TkafGS7L
+6wAYvWO+cmQoLVrGLT779sl8V2IHtK37CcpKueWG5JRsV4acIC4LZeYewoZ47h2e48LBuv62iLp
+CNqwwZenj++dWWGqQy2FVsxSOwwfeibuvyIk1PEJNkR0Ef1VnSNPM667J5BU54ZElQkti0KKqHu
jlWgdkA4i2crTPBdTK7GB9QRPWJEYk8QI57gWK3LbHgXfhP/I08r4cyTAarZAkQ4n+9hwYrhoYU0
UaCgxwVfJCs8+NgDeHQBPvj7TiPe8l9InlSemF7Cou6ubad3xM/ibHW836vvL78f3Dvci6gXtF5R
xnudvFtZ5Lxwys9+ODpizNtOrm0rml09qnlbRUwvKyXdo9dcs0z99XonPUeznrbhMNanrh3/2Da1
nnIgOgQz4DoPZnqt4wA3xOgRyodjv3Nka06e8gGj6nFfh95tYEe9lTpw9/x9w8Gb1PSCBnRlZc6u
8uL08v1Qmib776umVX9bG6hwMAi4vGWf/2Y2C7sJa+tz7RbiNI+AZtLGTW8VGURUWL+UGcO/AIZZ
SknrvAQ4SPeBsOc9E7HF4XsddmDjn1KmxlbSrjycMhW++jx9TOXsPzPtmd7qMvjSmOoeVTYCv4yz
nTWo+hyCdmHWcg44T4R7ItV6jyiIBLie0du2drL/XhzUfVVYFB8inq2dgFDl2yTYUbHLp9CXOBV0
PJzABSCTLeSb06AxAlZMJbPN84/EznK8M73aW8Gcf4R59OlXbb3zgQwCqDXDOa274ezev8r6fJcg
AL+lHPepVXefYZiNe9za3i4Ox+k4GCgiZUQdcRqhKxnKX8/fD27ovVuocM/fz2SZcjun2aZg6fvv
F1CWo4yx/gwJEDDBrv1odXs1huiSkmq4BrkVHZLS++r65mTVLfyNbMJRlec/xkzfGQjzs7RSvfqG
c1uM4G8iWWiiAxJDqrPd37ZHRSGsxF8/tVgT8xJjde/pm1d2y+NsqMzYcfvTz4zcxJWet33h/auc
uEIIQUFx7WtUbslYEemGMliXApmp7LA2KYp2u4H9nVyu+9jZs31p7g9OSa5q9f3cU022Y0TP/e9p
XE8NyNQxwMAGI2VeuoySdlOdZr+yMMR0z3MjCoR7fbK3XE63jbxD4e/UDo12/cUBdLSK3Jjy230o
eTZOfv7+lXkKq4ccWlDE5dAG7+RO39sIfUAbta+tOBcUAS6BO2UvrteLA5hpWLthgmwBq+AW/nG6
/l7lEKSBxJK7uENa3GXPzthUB9f2gkMu4zuuwYUGNtxUVpkziXIFx2tQw8N/Xyo970qhXWYiM7wE
Uyne6tCIw5INeiNaYnKRCGsLa5J0e+WLt8qKWGlZN0uXEKuxy308hM8UJop90lA7bGrSpUMcUiuq
KB3nPiKT2QleDGmaR1SflziR3Z712lunTjndfF2clM2OMI/qUM1+uy1bQLiu/WkXcnq8jdwYjwF7
zibq5O9idHBTLINe91EEJE8h5/F9e6FANB3DWL+5cd8cyooBa+FUP7C/Wcq6FRa2kKYxC6nYCbUn
B86t2zCmjUgjvU2TeAOtTH53pIJtwgkf3pD1p5qSvhKExGhdvjyGlxGNuPYZ9bV9rih3DMKrH2dL
1/CFiUzKQh4djVwzsAKxb9MJJ9f9AafPec5yvS9YYijuJMPOzMWHqGD+Nogvyd6S9yd+FGfY+Wvb
plZpZRhcFoivLE1fUpphv6j8WvglG4jvXxe3p/rswBic7Wg1VHDUpY2K2oFI8mSiZu/a6kK8qvcu
bMACEfEFPjkfHeuci4pXTaL4IcvxoHBgf1YpwF6Y9Eg3KfOG2gueVT4mW0bAuwtCcDC2uvMP0dIN
j/2sOso6pnzN1D2VVgn/sZkcsbIs/d6QGvndeM5/X9y/Y7UkQfMUL7uZeY8WhJ8HVI7xa5Xp58nP
c8zUwl+Ni6qAo5T5JpyBeg614/yIA/4f+jJ5wYi9MxwKuu4DZpo4D5ym10HXmQ/t2cd5iaAzws7Y
9k2kLrII36eU1ACnAH0hvtX7JZfTquhLQBHifhOPlf+ihfZfPHHy/MF6LofwzbM7xQkyfMFNB2+8
oBZRCxRWcRV9DoCs63xOX5FsjNdutE45V+HL9wNq+idVWt4ZXlOETDTFvvy/gsfvCPL7e/hRIbZ7
X/0suicYBsCh87L+U85APEs8MqNEk+Zqzq2Bn79ld41wLHiX2USSh3wUobvLHKATwf0AMLNcPJb2
+NuBF4yRGWTB90NiqLObWK/BMaurNjLYFR6HoNj0/s2CwLONW+csRAjN2YTzIQ0K9A3k9agvAa42
9yVLWM10Yf3zsZWfMnt8UNPMOYQ62mOWZuIS06OTwI35WSzDIZN8LFtqLsOhGhqzgYeX/OyFOAZV
Gf+oh2I5NlP+u/Hbi1OwC9vzLK4O8Do3y0hgFKN5VF0T740G2asbxwbnOwH4jnJ2wLBPj9+RZWdl
+loAPeBmU/zDEznAABn2DcjD+BipIVmlgkiwpu3oONqkWp0JY5VcEnZP2RGC3WFIJdffLDLvUFuM
Yg+t3V5G2bcX8Pc72+vN6fuZKKdTbFflxfQvpGjCG+zQ5MkKrReNqdnJgXFaYqGQ6BfiJuss3cbl
FEAf5un39+KZLUPNXrRyzZ23VXW9OE/FyJccV351jmngrIZ0Ftwf2gA1m+IVZBlc+2G8YkEhuKMb
42ymUdD15IvVGEf6HHcUYHvYWZsomdwjPUNc+12CBKibTPPO20M9vDU/8yLzuUuxwCWzohgKYn6l
AppE+Jd8jLdj+FoE6qElo/eTg49DPwVIPauiVQjwV3rJ7bLAzQXx+xJCIKsHlX9ijbjVtmgws9og
JoWKDtIJhpfOdrhjy8nZ+B0NQlYb1Q955510U+2oSUYP4xKUIZoIN9vlg9Zrv1H1dRnOSWGJN7ev
dkM1m5+D66pt2gXmmPnaewKn8SPXGipEtsRHzivB43sdxzRNCJ/C4515eiFn/GjGPMO0GqjqUCbh
F/rRZjehFzyX0fBBIxItG9WMi2OuOa7O0IH9YYFn7SX9cZh8OJxRVUuAyE6wA+qHZGn58u7U80qn
+SPvykh5vLcPhR3fmtBLLwK67W5JRLNt6cvYIWoKzz06eVI1Mcz7+5vvjlTrY+NO15KK1DUECeiB
7//VdsmjMGX30xczG3kUec/aq0COVGDJm4TURBL5zj41NLCA47X3KdySXavi6fr9FXSe+ZrFyyvQ
cXVqe9KdYVDABLive8PiqIdafqCj8h57UoAHP5j/peAb/8sFfH9/Vra/z7IgA08IFNhtaWeyW+rS
XEOQPujyaQZQqf/3R5aa460NMgWGfOicPBrxvsko1n2F+f4KijkQbc97G7oUsuH/e1jm7n8+HUqc
T/MEvee/X8npjsLDM+D+IVfx/dK+X2lwL5NkGc023z8ABwz2WZjirPrk3LfL/FOgJViX4xBR7Cnz
fRos2TmRo3mYAkmJv4i3dECZp6VKUE4t/abtp+yajHOHh+FX24/9U+rwc+36vJVWvf7+RT9TPlcw
1kc/dMoTrFDkmtmtp1AP95WHHA7/uPr/z2s6AOOgulptrX8JeN+I3uXwNOKMetDz0KHhpQNryRZo
pM1fW3ivWT7wDrCN7nJHHSPP+6RPxse1Rm9KZNsh6px5pdxix+XMKh1D1OydPN+RPDhagftS6Cc/
TSFsZ/PrYOmfOSWKUSZ0Cfa7lA3tEvrxB+V2a5/p7diF3iUOinQP1AihqrOZKFevO6+0DnWlxSsU
3oQz9ULDokdnnK5w+nTtA+ebeyiGVMkrm+UoFO98BNJVNXiGRs4dh3Qc440dSLGCivq7TSr13BST
DxO7OtroTLbr2sKeTOdOvnGpAJztlmgxjjAf2/mSPLhwxR5iLTlu1yXkP57RSHUoTPiWhLSawA/x
72KFQ65UdypleuuGIV93AkGbQ94v66fl3OlrXMPKn3qaKm3EOisZZgOE4+jaB3faDc6IGDdr5FMO
9F3qg4U8kWb7B7NvWXkVqFB/TN+6uhKs+TjBxokeynAsN26qewr/UnOkCHajp2PA9qG7AaG0HsnH
reGyOuuKXhy5I7rBO52168GioF1UpyrLW1JgPUbipoVzXZ+zgSxl7dTDtnP6Q5OWv8NpuNXDGvlO
fE3d/j33oJPbQ30Z4/kS+X24ngNyVmxh4c632iMySrmiJbHXU7KSxgx8As1M15atfkz3Eoo30Abk
EEdthkp1D8Xin6ieYuSjQfB+WF/bsOVfOTjeUsh69+wZGXVbvWDgjKkR5F2FmsAeD5roI9UPfkEX
U+OZ6Jwv7Fh3wrsjq3G7SI/2PoDPlzJ/l2391i8ReQmb7rTe9rdDbj80QZo+9z2F3YbqDemkM3no
65RAIm5FpE5RzXY+qxa6o/G2LN33q9NdJdmIMyAY6wOnGIyrrfjq/X3g00qmh9F9aOvmuPQNJW14
V9vQ7m4D1N7FSsdLMsg/7ZD/suoStlmqmgPuG6SApAxoWMZBM8jgty5yzOSzRHhilNyrrACtfkd/
+4D7k/pPusTnqcvRd9MXSTdkgsMcXPO6LrkaFyc6RNG/YDZfbPCkDBz/q/vVwyHXZMlWsiH3Lk1w
qWCWg1SnjSp3XHYjbzHrtC84Ege8SvszTa18jxb8NlEwQZRd/wT9ibwiUVstFoL8VOo1DUXJkYaV
rdVPf/vJ7p4onvIXGnOm82NNmBRhNeipE/XLcLpfQY1VnBBIhccJJ966mf2z5Pan2zb1Ef4og4mp
jTJFGxnlEtFD0iyFOeYuTSHwjcMfkXKeNJz5vcn7z7kxd45uY+gwTaYNPbp3K8yucaLoEXYitccp
eE0aJ945nf0nHklpUBrmfKVQq4hyPsSFVe+WtNxOUjxmfJBbC13QOpLWDrW6X58mf/hV9uAIcVbT
87K8S6fdI4gidfI2Nz4cdQtCva06bxtPzYuPYgjjY/pYzn2/ZQnXm8GjRB6WlALJp+Jf8lgX5xeB
jWBtqWDTJvrDGyeMqPVeyfY4DzXb/1gLekBmCfddO/uEHoIipvvLjvChtbQsP6VHb8xq9F6AtftZ
L8DSsn+JJ7MTLVPNZhoABUeq2c6Z7R5Lm/YODm1bEnTuLlWjANST/hkr9zXTi0V9NNg5raSDJnNw
2Op5Xzk2h3wsI50XX+bZ2ge6plI3qpzEUHLrO5Eg23Hu8l0qJpxWH030aiVExS9TKh+6Oh7WaRq/
YVSqV2kTAh1XwTqIp5+xzfFsiFHreiOeN6ycLTVw7mw28fwucouDdVelywmI+bFStBYIUSYrHRJ+
aNnYq6rFY9MYOrz92D9HifpF0wzqrch76kCLpwoFl/ZGlOMONTsU8gm+qehaSSvf4g3j5MpYwET7
ldEObVJuXxwqx63WFMOLe5cXDYCP9d3GEbGMsWIQXQY5yNqaCyLkTMJNgjggNul4Hkf/YoC4Xpxp
3hWAqlNneptjl3wgSo/AwxcDt/sxKZW3EaGvd07jYJ6s4ZV/p/TnltpQNbjpZlBUchE+c0KmcLdm
uYCYRDxBbyUaj4kOpSAtT9mMQYni3cdo5rNpEmtngaLGLUyLPGvdfU9E/sILjjMoqFKmtPgpDs+f
dVk8lVlAHXuJLGKC3yNCplXdRe0m7KbfiaLzujbNmar53qjhxY3yk2cBsJ99r9+Z8QTWl45SQ+Z5
jEHOx3J6LesQ3U0GSnR+7QY8smXp00lUhZSJxu4pwrW+XSyqUXPd/auSCsunhXFAwEvHRtpbSP9K
yaAFKaFD3WCPplhMTGfuxRGOOQgxrqMK8XvMvb2LynsfRRGgXXOEuPm0x648rPRLriiaFnoX+g5T
DF6xj1uB65RlmcM9LFP+Q98Gh4Gm3zp9Up1F/te4dOLgDXicGytCKOpQgWfsA1Ubz4Jbzcq7yZVw
zzEUY1pEKrmyqOkb39AIR8DcxJxxJE2t9UhJ1aOjnvZ86W67IH2vMnpo0+hHbhGVanJn3CaJPjYp
Hwrh2ID3jr4/66esCCeLeOE+Lt2v3Cfv9NhlOrkUZ0LdAJr6nRkO9Zbt73noJSfanJmJ2t8CD6MJ
DFarTUKGQgD95nnUY0ivM0TJoj+WrUq5FwWJ8apbT5Z6b/1evg9O81pN3ks2WZSzZwC/jeUepzq9
ZvhS2MnMeULbsvILauiRGS+NV3cX4lGYu0M8HC0/Xlmuv6dX914s/e2qgpBD0MmZstET8re/O3vp
nnoROf+HvTPZkRzJsuyvFGLPbKFwBipyoUrqbGrzuCFs5DwK52/rXf9YHfXMKlRmNBIFdC8DiHDA
3dTMdCBFnrx37r1MmwZ97UUJI4CSRmZeFsFwOR8bYZfeVDZphzp8vCWnDy/R77KuOw8W8QCRMRFn
MV71mWfsnFh/s+8ltmg3zuRBPdjuoeZMys6j3y7g5r7TWLdaJklWXCzGsliN0biql+zQRFxTqk0C
g9bZOg8tM9DQlthxL24UzGD93tmtds1mTLyPlb8WMckGIemBsm7tLdQ55NsNlq7SB1tmpQif6m48
zo1jHvCJbtaFrj65lb6G7CVzuzbINQyOo9EjwzfMz5eUTiLF12lIzO/sKSz6Jc3egjxTIkmCxXNy
X4dtJnsaV3XG29bKoBk6jt6PLLXnQlWEkppqJn8xTPw+ZRw0WLRoleKQ0cseOY1Sp6RPer+1+4Fs
muFnYDU45rBMtTEcHJOg63IkhWHUFIRVbxyqTm6XUtyPFsuUHYYuSWbCCZJLxl/HeNAw3Bbtjb42
MrAyyGxjqwHmefYEkRxeEDqaA1VWmsfaTN91je1T56XMHFFM8dLJ6FCl5nWYxk9uXKcbq2BNE6Yi
UyYjd88GJLMZCpklYhmrNVZkeBYedpKVi3UvjQKdQ5OZR+0mmUl0irT4QFwwJB/CCPJCls96cUEv
WibMBN2/gwvqq6Hsr8UcOwiw8Dq0cQDPx8BNmUVqAjZ4Gu7GnDvTLgippTpyV7aeeI+etWanqimO
gQLj9yG3QJnT4WkkwK4kF3CfV8ObqzocAVNWegIOOF4RuNHBnJPCuAf9KVa0YnGczsPXun/F0jLl
JMprdhbSVsZBHkuFQ3IrsfvXgDtdGE7W4crYFsMS7geybuFfgO4Sgs1c7acrl2qTJi6m1LhehynA
R526r7OdceQq7uwwvlC0CeKvLN+3Rn5NZuwPzd3HmNVzVSxhuCFioK40Ikdc8k3qV8yyd4O17LzB
a9e0mEl+rak8xHQ31Eu3UQU510kxr/s52eIlrW+QABSrgTCZVQYP5MT2ewJl6OdhTONjeOwX7Enr
yGhhEuht9FFsnRYg1qhukcC0OR7Hc/WeGy6nwSh6HluI6BgH7ccFLL/EG3A1awe33GuNq29Np5Lo
RKrn2dFvGzQjA2zlsVuyF2vJdU4eDDK9mThm2Vh8lHqFRg7tHF36xZdvi8lto2ygZDfjM4rdKzWU
141mI2Wx60dqmE2odUzeHJfblk8uKKfHKEV5ZdnuO5yAvDOT4SPSbhnbOWCUCfE7FivkPh/sdq2Z
ofLFpSaWVm3cOqX76qoCMlFdJ0VH+55w6m2lOcwwcvFmT1+CvnKq28+prnMPee5HW9U+trsdgJb+
MDZE3HNvPLj62O1RGzI8GJGELfblVlCBGjiiaoWxd8V8rwHmYnZ7E7LXkpcHdTh2xFDb0b1VJiE4
l1X7egZEzUml7kAUZ7Jy/NEYrU1F0Zw7NQPWCM61HdotKShIr2b0DqCnaApTlCQdwqUhikG3O+dH
X9zD3Of3fU1qtauscw9doNNVXE1elOHIb7DPDfbJJsaLjCOmTauUTW6V9ZwONQxlEw/SV1Y9drOV
uRl0DjF9VjVBZF3itOp7zUVhh7yM6TtEX0tvlsqNLFRbB2GShr4jcx0Ei96hnRJQ6RYg/6V+X3gE
lGmEZazG6Yh0xefTf008G0awT9+1vtmG0ejnDoI0BguPDAUDp+BANyQQ1PXywQmXVK5w4fvb/GDT
6O39iA/kkiMrtBB9TvI+duhOsoQc+/atazivOJoCSs2zTxK43FVtqU3dxGevO3Fzb52+epU9yi2m
qDckyL97OQnHegct2y+bpQVyZ1bxQarTIcr6kzLJ1J3UcIULNDWybO4XzQxMrYId14fnCDXKak7D
n2SZdlnM2uSSSG4XzRPu4ivHqZ9Hz7wKJQV7rJsslNOpH8xoY46EmBjZpxMnwVCfFu1etLSKpCwp
6oHKp+yuHr1TboSHZcCs0+qrB2U5T4UC9lkmStfLs27y7tGW466gnZR80h4nAnqWzsrTqifiTVBr
mI9a36E5rGiXSDFudaIHmXQMWz01GBlFXQUAQ1gq8w9XlncxIXvEySYHnMODxtx71EkRn64vgBhI
0Vqe9KItN4J9Eu2eUZDRJbkv9aBuhmI1XxaQSoqUUsFcGa0gghAiYVNPLkmLyEZxQkVaV1qPBLsX
DEFg9zuC+xpW7FPfsWeXRFw7giptbuhMFhdNWI6088rUiJiltG3XXVTTeHbqm8mDRW2a/r2OtWe6
As0mrCbBzNX4sp0HiP3ad3s+JYQXenBZLcrCQpeVRO26Rzt3kVGVULqxqXa0U6/hib4uvE0kicIt
DSuk3gRxdIYooN6QwBMIGdvJflr6/gG+Y964TvlAGvQpj8PrqGE/csSHEf8Q+ZT6fUvzPCaBMGMM
HJbmC9PrcV2k51H2pyocHg2hrZZxstfS4XZCcHTpz3ifWouIM23Ru7Woi/GtlQwo3b7gAl47us1l
T46ngQaI3sK4dWfxYdrdw4TaYeFsktIz1szqLo6UAt6IL1FjJat3W3wQ2+rtxtKSrIT6h5YwmsmY
OPvWzCv1RvOLNky9Cg1URGHarvqCg6PDnIZLyeNtqEb2GyrQUruLSzZBGJ0qMDgOrHR9wco7QYw4
kI2qkQo6hi9SoFCIWgQztWMFIbj1NXXjIS+Hq6Exd1pB6kXu7V2H3nk9vhatuJZgkj645LnJwxvj
Elps1A+mhzIuURxJU68MamtA6mhr1Ib6BMnkEgk3uOR+KZshpV2CanWG3HzJDIWJa4Rg6Dnkcj9b
zZYyUy7gJ47enhPbCEYn6ndzTvVODUmUZVh7a31+q5OWaSW9aXuCZKR4fFii8guhCs3RdEB8lusU
OMz3O9Wz0VAqsOh+W4v1rufdA4e6DamWqZ868hS2CoGxhpLH5vCHVrfd8lsKSC3itouC20wUFAEq
tM45h6KK+UUJBacbvPsOYeINIe1Z4KHtuMmF9rOUd5m2ZNvRBC52x4R+ascpr9bS2xSEYHY7mgT2
QMLzbPqqNG7IDPxkWFD71hDfR+CLEcbkLEJJ0C1xtPLcyNgrCxWmcp7bPnur4fdmBpp+4cgrfWbY
3EPZjFcJkt1xTIZgIHwpaCuPqQGYkpjggRPk2CsvJBJ3rkMqnvhBeZZJghU3YjU4VDP2nSQNOmj7
GLWCmzwlYZkdu8qqN15SeoQ9OnQTm2uCr4aVERVzkC1ckDlxHmOIomMmNrNstE8moDU/fqfFRCZ6
XXzVWAUfSch+nISjH7shE5s5X5tjGEwL9xwFw37xIuZJGvltWdY/i6KKTtBUK9lTvbiKpn4ErDJJ
c9UwKscS/caGPDiAWTcsVIpVvE+8teE9JXSkAs3hFVRTBTHuvcYt2C0HB1rZk/UNxb+siEbnsG57
Gwgj4oVFvdHqWq3thWbn4iEsH5gmrTyPKEun9d5NAR2RVDd4rzeIxSGmTY3wK3gzFbDGJ6sQ6DQP
i2Tn1uz16LB2Uh92DSqkdeaEiKzFaXHlXZk7xiqyvW0MU8HTdkaYImO4xBGsSgI4V2gE4zWwD0uf
7ZpXlhqfC4NCvi9g3hGDIMrO6AXMCa2txvW+gJ68vdG0R06j5aGo5gcafzU9UXlSev1alzPj7XZf
6/NwU7XaYdSvGu6dXLnWuluEybPndlW9Nx0EkX+W3rPf9PFTJA6h2T2SQdyytjWXq/ccy+KJLPLY
7xS5qaklEn/MEpfYNLgnHWVSQPH1VHWjWHXlvLHs5SUyJZ0FO9wMvXXn6BFsH+kXQ0FipyuGw6KJ
o+a251IbrJUnmB+nM0cuQZc6GZFkzJTYM9JmAnrim8IWH+HAmZrl6sAtAAtq9ld6X91JIasTubE7
zubFihbAtd6k75bRMBnTuhuTwQ7yhPrybDsanYcMVCHovEhwsTp+xUDuXBBshLhZ+2hLahvPDYCR
PDbcZDW1OpF81Say5sfRcbs9eoQQSm2dxpRFSlLk9XnEQm2npm/11pWNugC7/oo+sv3QPmppedHz
uNOGTOGT6CGBtH7gUoumoPUsprsTlueRQ/J6keW7NO82l/9blZ3TxpVXGSJ9f8ky2GMwFcTt8hY4
7JIbP70Rk2Axf9zYhEmWMSlwLkQq0AyDyommJS0T1tPMyoOxa2m5aM1qaRSHk5CoxznewtPeWIv2
U6ZVUMl48tlsUvR3zmWIEB8L97UrtWTfKoeV6CL816LFVw6EvRF7V9DwMYNlPmlaohtpo5MQdonk
sxC8c64obxdzIK7XdRcqWPTcdUwzwokaDt09PDuCCmMzkK9ECPt5RidlXUKZF1M9V3jLB2FyQYu0
Q9c5RzmR+djyIoVAgpDq2nJolAFfKreu00W3rstxsUkosVL2+ncwxmtCLznkDrc6+ST72HCP2qXq
xRh92QxIzFdaN954U5IHZH3u0CL154RLK23orA9dFAyRiPeEI/7MC3iNbg3rSSN1uhb1KRIdTSK7
9jWPToPs1lkVfdnKDv2ZROKVyf3uV137AQ5Ccy5lgLUcTdO1Dj1Sajcqb3TPeObq7Ql4MnV2HcN0
pnV3jomYWlv8sV06fTeo7Em5kXihAozQYIQ3rS37M8f48VR6VOZ5mz0x1BVXmTu5B6+CBzLHe8Oq
34sR+efUftVWa4EGqOvcotvDPI+BQRRHJ7N/kbmuncy4uerKyd6mKmaqUNcs3jILRMYS7M2oMJwF
yViWgM6kZX4zv1QDw5tYEc+UQvb6es2UvTSqq/JOdF22L7PB75jpcLKttQBqdiGmWVaBIKiLdWUd
RwTvqAlTBvJ6jlXefhvlUCIrGeO141UoJnMuVVd4DwleJ6op2INMrd0JF+UEVEngjVR2g2ne14m5
TUzH2zRTsvVoO9ZzZV3nOHXcc2/ZyMBfWg2SOadhqgcSUtKrvieWfSloXVi6ziRw5HxA9DJgZDmx
voaMkZvIYhKK1UBchB9Z3zzVg3dlDB9OLc4KsXM0N8WLbUUrjmMj51ezGphzk+NHZuOeQMXNbBDR
TDTORDtkIA6V1KvMeorJBjxYUWWvG2xX1h36simlIxJXaY5CFCOPWcuCGWlMR6vJrfUgUeR/zSwj
Yo4cX4/jWytN7zsY0m1rA3pOCCLyjoamE6Gtbtr22R5V7PN2Undm9VFrLmxrfVRpbN6PEb4IF2WN
KdKAkLMfjVrO5lAXyOWkmA5tK+lcV613HiMawvowG8dkMJc9hib0h7G2wXUhMi9ryMPUmdSfXZZu
x2tvMcr9UFWvYy4CXR/lGQmz9AVZCRXzuM4YsGdBqOSzXCmkeYKwNYWyJCqam8zrq6cys94iXzdy
4KRZAsDSZI7qhZ2hf4wdD5khVxTn7A87EgUnCQ7XMUtlrJOmY8uYLNeaTcwZ1/JAHhaHizmEWEHE
0THjh8JLrhOLwsFq9WjN5v2d2c5b2KQ3mV6Vm5lhxIpYrQedzhuQQ77G92AfCWZs1AAcewyJvYsX
aFTs9GWmAwMSu31wwoupwIxMAQcA3GUUSP7sW91solrH2EKT2WYy2wc7/yZW1bymr9aDWSZLzj4I
AHg1CvcGcPZkGUmzUeVXLTxro/oLSsNSUlDmIeRjNbOqimlKXtMHDm/SsXubIv2xJK3J7zn65plz
0tCjRY4WNIp56RTRqqYeIk+XGQVro2+pN5AVFOLQ+P44Dl89Zj6BLPInQNsJ2x9uLzlkjwspUCuX
9lqOynOq811TjQNaVirmaM53XZ9fpzbx6W19Qa3ASjJJlj0LiqF4hxK4FarjeiPKdE9O+L6wVIg6
xn6ox55M2vyNg8hn1FPCLsruNkLOW5K0sb6Z8JswmFs4nXWeVIKdxPRsXvhG1XifoV19mxfYwjFJ
vW3pgYhWkKpc401B/fNTLe39sJQI02mv1HluoxhFqRF7P3D6SAV7d1np7I6O0DYVE0fbNG+ITKtE
k2wtkxLdrd8K2Ko1Tk41N81c1O9w8p8gq5t2Dg/DJQpetLq7kuUII6m5D5OpvxaD9kUk6yHxrO5q
mIh5j+4cZ9rx6GuNU4dfhmlH1yGZyCDPr+p0vFw1loZvBIOLSNcesJzx1os2bdwWkco4kOVWiw0S
nRMMCkJnBlww7gWtsCEwB0gEoyt/ivHS9ulABVzjJxyMr0E8tv3AkmO5G7vt4lWsPNMvR8TeraZ/
eRkArXBh8xtjmfx8EeM+BQbwvtPiDl3CW2bkivbOsRoZ0rr5nO4ahIJ0kQgNmTgcEB/dTcK+mhA5
ALs27XLAyUIw5rEhFbKXMLdpNbFkrzDI+Zk0EF6jGLM1SPuDk4gXk9ELwIN5becpmzdT8jQmegpZ
Suxrcp62WMKsqogg4u46NrJ1U/9Uzi5j0rfR2+yTvEZGyk0PSrE4beB1VsMAkAO2q0eX5ni8npUR
0iXjDNxjFKLZJnxFOT+KTBwHGOaFxvw29pCkSUxZIvBuoLrki6HXEXkoEnlNaOtRcz8b8qlWBd4f
XdTxL5Sa2L7c6/h01BPuQ21/aemaziYtRurT+Lm13bs8dzbL7MZ72dXXJYTJwOPWTsiUNMKwwK4a
7sA0fmPfJx5PLeAhnNHXszayGKQYo7neU2+m6hTGrOB6q4eb0DNv9IYiQ5I2K7203LtJc70gFdkk
IyCch7Te1mpfDDHLL4k0Ru68C+sWqvVQONPznIDzVUgvVgmjFebmTTuyW4EAx07jR1HabzhFI4Rj
EjPFpNVijYXE2Llo40hLlG56RHLclekPy+nAODiwOq6BtB+NbWwiNS0Jxp1UzsHeQP3cx4tvjeUQ
hByEpja5cHDDh3LRD6OQYRsP37ISjYUDIyyJQjoMkc/x3wu6jqdoD0hhQuMnF1Hup838pPW8iQ3o
OAZDj54+oW+tyLFGx8YPdOddN2Y3Tk7ZOECcTOMMkhgxtIXo9iNkKad5yndOv6t1L2M2YKxUnWGv
lPUi4KQXgUPorzCkSAiTrvOznMSkmCieYxWaNzakUDKiCuoM4yus6XCh570y9FDbjQv6M8MphO8Q
3H5LG6trq6MLQ2in8itjjttH0Y6uzbRy6EDuZyNf5cx3Dl6kW2vDiS3OBeRX5/p9mObnvoaYrXnu
pU7ksNUbb4bZ3M79KIMSTenNQuwfnhn7uCRMPV8sEZgzrnOorztdPNRh1FOux+Nmnpr3JlLFLgEv
tBuuc8rqDyOcTyhPYPVVec3ItjksSfXu1XONOr3curH3jWz+ZUkvjRHjcxbGvHNmvJR0roNxIP+6
WxZft+fbVg5Yh9EiYA/Pjsoq9uFZidy9leNyHFsrurKQdgUIXXO/rfP+WNfW3ZxV6s68mPzMTst2
uAy0yUf7cmQGLqDoPFWWh9cP0bUbVy9lIHRRHtuKrDUN4WBZspKgPSi2lWVa24kypS609RLBsCzY
wW3q+KKVp3jaTg2Kb88dF38k49qvpeZxnlZHS5bOdkDFHGhc7itDu1RM5uFiaed6jTySFobZBGLH
9Z9B3H8Gcf9/COIm+Tr6rm7+Flr33zOOzT8EuxHR6DiubVyCCAkBu4Q6/7cQMLoyg/ZrUF5STT14
XMez6S3vM6T1Cln8sWqn/CxS2zsyq2oDfbHfKROG3czNf8sx5L6r9eql0yCVMukylL5gVgWWDCb+
MuwmiFG0jva9Vgvu8uTeajVx17RIdKXbVleGMDGkauJrxP4lGGlB23jOzJsyol9bVjgG4d7yZKVG
xSQHNLsGYFzF5XStmX25roTe7JhoqevaCf6WDZt0iKIiSTj2ypyz2zGEiGu82bkK0UYG/zqLz/hD
bJsjqHmJFXYNadp/CIg2aHJC42iwc2Zjk/ynOUFY9d5BuQzrsfoJqkzgmLO0/lwrkIfa8DYlKC0F
5nxoMyxKDAZ6sHDRJtNiTmKE+q1lk+zaNnMxNMDRSCTmPq0LhwkcTVNDAaqt+6qu/QbDpFurbxBM
69PWK0zzaFQ5IcCjw1y1iLwHd9Z8mF73tumnZuMa6Ij+9evXvT9Efjs0UASxxPISZGmb/3T1wCxi
0WKA6ia5hqKmsvWbKoyPaafFzxZjb/qFEXO9gpl8jWTmpc3j71FNwEEJx3WRJw2tq5JjkkbIZwBN
PZ9rt5zPGdYtqIAiVFW9BZtK7/BXhPSCvxik6iF20G4glFe3sc0fUmH/ZlZYjGRaZZ6oLN6NtvxQ
7fiipv5iDKikP7Vjg3aXSU4v08fR02H6OrcB5LF9T6h+u8yV/tBpur254IlBBMO+Mg02V6OW1X2e
Rvec2jn80eQ5GbHAUMrLaSk7dXTA2yrnDFMxCMJR8WyPK6dprUC/fGM/4mVWp7nYA/2vhr5GxFNn
Cs877GmKDpOjOezENf3kZT8NFsVIVY7rhnPyJZp5YPqAc+DSR/Soa4q/wpUfSQlMaYG5elLmV2GM
ZVVrh7tGJ7vZMiYPEjh6q8z4Rw6Du5lc3LJUDmQXpWmzLiX55b8CWfPMzPyF6EMfGZmO7E7Xz62g
FmtxaMJf5aJX2v3KmWwMDFJnZ4l2Yd8nZ4rXmynEzAfLg+ocWwxwMHP9mLusmjc2IrQ+xgMHvYF+
+vXHVNr6qfDE3Zw78StP7hDbPUNuY3wMVW37Y44X0K+A9aYawmPVvduZPEsIqN0wq2TLGMd7x2yV
knwGV61bcIRFbWTNzRlEjhQfPdYla7NxrgxiWs9MgeDhpbpmQu76Y2wdwOmso14vENm2Km/iQcL4
9OaHU40OhT2zmF96J9rqX8Y86dtuEJM/4E52u7SfOKaeuD4L34XXuJIyqgOvARbAThCrt6qJb4tB
PCdVkuHtgr1RfIEW2kvpzHwPd0ucMq9cG+5NTAwwldE+ZEtzMZ2sFX1Ik4591javgiUkS6dzM7XW
/TKDQmcaIYq0XFYyFvLRVpOzmWGu/SXGc9EyFrXH0ay8UYNjBzWKYr91UsEhd7Ag9xEMhubIaCUa
M/QATbb5dfP/r3/YOtRf/52/f1b13FIndf/0178+VAX//fvle/7rMf/4HX+9Sj7JX65+un/5qO13
dX4vvtU/P+gffjK//e/Pzn/v3v/hLwHOZd1823+389236vPu17NgC7w88n/6xX/7/vVTHub6+/ff
3r8KrAMS1bXJZ/fb37+0//r9N2ldtoH/Sgi//IK/f/XyCn7/bfX+9Q2o9X/+d9t138XHdxv98bu/
31X3+2+6+ItFhCsLp0cWr4788bd/G78vX3H+YumI5j2XjZllVfIL2bC6+PffTO8vjosUFYUFcwXd
dAliVVX/60t8F8GbhuBnGQaP0n/7z3fh74XA3z6+/3thwE/7QyyvZRMlbsFaubYpSX39x9LAiWcD
o8yBUOY/W0p/tpT+bCn92VL6s6X0Z0vp/6mlhMeQtxOM4vEn1U6FJNbAo5ZLBzo7U+mewzqu9gAk
Dq3LKcgAncyi3NUjnKJ9aAbZ7o1qRK8DpOP2E/jyopj25sDfOPTcob+udr0zHW2t9B2pbbyquRpK
dzgmWuuts0YLNyb2KWFjYR425PsCa7CVq8r4wIT4s0Hxta/CdS4Q6Obpz2BDolFXManwxn4jsKqg
BobI/R+2uADDELF7WD+3UzFtf71sc1AoC1uGf70b+VhxLsmDGsH2K2bV0YwoJp3W6E7ntd4Xz2Hq
olOPnW8b76gtxeRLqBm32JMtK5HlDoILnpKOVc9hNFH84VD02chi8RMdK2tZmBkaPgxJCV/A9qOK
cT02aAibybijVSgCJRUkTPaWt7p9hesPMrXJcPdGzOlHl5g5F3ERxK0W7mzR8VKY4WzacnZAbjAJ
ce3yrpXg7KM5lZspVM9Wixd2DyEbeFieaCr8risTB9FqYT5llY80nDE/wFNPhMOGUXIbgHG+xeXs
Xg1tZyG7G/NN0uj2tkL7labdeOgUvlgd4rCeIf5V605b7Ka9wJ7DbG3W97YsOe7h9AFtR0sQqgc4
WbYHwAD4A2jSQYXnwgHJaebqvlDDdVtlQJRFS+B5XGBGDQveMGEKEFm6L4UX/cRRTwMj/0yXmo6G
9M3F/PBQ2AZZUrw0so6PuWm+TUV7xaj6WExU2eI6bBMDphwUr5kn5ugjGQ5IcWBt1pqFT00xPDIn
9wJnote4DBcllLYPHbjYEcwUWr46j+P8GBm44g7Il1G8YKI2ZQ9m1t4r9LlzOuC8Bp67Uu2SokHo
mseotg5V3b6N+XyXeCMubN14Xmycqx2Uxrj2VXh6RDsxgEMWNENXY6H/FKJ6NccqfUExgWjbj1rz
Nap4NsJ5GOZlOnLcfMj1U4P04lA2YgmS0Hx22/ixWfZjhXO4IadtnE5wO8ootnPtwaaOVb3Jwpq3
ccSVQX8U6Dn6CnmabObbus/FyercUyxQJSQZ3fVFZrtY4OoowwwnX69+7a390L1anYLROEOXRTqT
336qb2rI92Sne929FiVihWt4sZp0eYu5GZgZ/h+rvs3U7VCaBvavrbyflvtFYs/tzDhpjjpdMhdI
Ueb1SUYMsjybG676HKLUuJWGaDAW9I5jPImgj+ZDFYJYVWp6dOMS22KRP4jw3la9uNZDi8gLvI9k
zuG9T+V138pnWXg30zLdj4a905Zc+TLOnkPHusoyd/Sp3MEwmhS3MRtB1TKdshJYx420p2Yws7Uc
vJUSGW034ztSlh3omwz0UqsHLngBllx3LwJFX2yndyryPpLE/OKq1teOyC4Olkj1LAwUQj3yMRHH
rT0liQRbvTEGL5vDr0gt56xlkV11MdNjw30S7fgjteQ6NzGMoNcfuVIyYJl7H6d/MAAEyLrubcxY
33tFfJyW3tpGvMFrsM/A1uitCQ/WI6/cDM5er3yrucXHEyb+QhR1+G0QaWL066q3omCGgb8CaFkD
sWF7nns43Y85qMu5a/qTa+R7y5M04VU8nTxHnKUZ2T5eihhneo+pZXY+/KK2RzmwwkoQI8q20O4b
W8CvNdqx89xmj1V2bnfYICn4HM1e8h3GEeiSxnPqVuAIBUa1LtKM2cN3Il4G35Uu+hMtMtYFE6iV
ir6LMtffGnwYp1j/cnJyIcpQQVOkBSEvjBYlGJNNAolRG0GJnxI9tfq1xWruwluFQS0sLjzBREXN
L4VsNzlycb9ueB5mGhZnIcIXe7meun3uFvGaiY281WzmyvqIvDgBgm6HzZRYLY5L9Q3zhjfljrds
dYjn9GU7p96NozfxFvhBIJDMKzSgOAkn6aC2pj6tTRPlnDniJ2Y06CMwVAUYQE6Ag+h4GD3Z+LqK
5TF1YVTNmvlSFufP9DIiRvy3kUEkTe4oAH+nuMnGlC3ViAJl5D/kW9AEUuuGzUq18S07V+M3Uaat
67o/DK3+jF4EDWgiYbXEezLFFca84Y5epXE1YYHq4hTaY6ZC4MjjnHv9Tg1vMC7tIRflpjM66Ycz
q2pB/suIGljW+VUVFsuWbq2fpneskNeiz/EQV9kHu3TOhV6U9lfTpu+JCu0bJVB+mp63KlQDaGY4
Dxk8CFN9kyZP0eLQmU23ZKnAgF12qgJHMzDXtSOlsWUcyC/F5UrU+o/eYeGbtO4ZggAuWQ/BNlVj
7XSlPlzsn8bMXu4rM8OmVb8lwSkkBsY1DlHt4oTBnlYOWbM1Im1X9rAebYcfEByUmysA60yS2NTE
L7ltjOtQA2L1iigoOudGa7IHmsONH9YGtsoTtoyGnu4sgyQKMxH3og+tk9vAXDZBE407z0rY3/Ar
MQEpsEFguKehWB3kUAd3cwoy6KgdNuMv40UE38/6c++Vx0RMlER2TEpJNN6wAbCwJFPiu3FCtERS
bsU03dZDzchsM0f9B8KsK5S8xgpe7Qkvdi59azgbRfEUm92Vl2joFplqVbY0fJR1pp9QXTXSfrCX
RpykaPeKfti6iA1oSiwQEbJlEIbbMcKPL8fKlpFCYsYvVBVYViDEx81pzpcsyJH9b3Jrvp4B8kfk
YrXHYNWwscwVGGWBk5LLwboM7IQ9LJIuDBCKLU5F66S3vtG7PkGn+3HZrOOMfb9v4q/Qbs3AIsIm
rhTRUXXIMnL5qJJWv27kBo/3Q5nN01UVlfgSPJTYS4OVEBjQ4BFSav2X0RXOtqRmZSCdvyO2moAm
MAYJL3zGeJEJtxZa3/9g77x2JFe67PwuuueADJJB8jaZ3lRmlq++IbpM03sG3dPr4/kHo9FIgKA7
CeiLPsBBd5mkidix91rfGtGj5igJJRz0TTzxmibKkGdP3yTY2PtchftJBI+KZy5wGWRIhKO8tBb2
FNNFtLFsiQmyHusndexmR0WLPdpYAn+ItZH1swfHwaW3OITVyYVUjF2/PLCWPAinOttG3q/TTsPK
VHUrmWjsy7MKDqlM73WZgZ43CRuaJ9JMJp1fzauGU2JBWXRHwPdhCVtiHDDYa/FoAXodXkLuhp/Y
TKydxFQrE1p7K78k9cU2ICMCCaDYq8TF9/iZzNpwGKoGny56nnUbB+k6H3SbJVA45KKh0E4697Vg
HfOHNnmStnoTCJEp5tAv6pRCRi6fNYnwApLHR2zguZATlHOcWVucNR2iTnOakEMFaUGwTszWDCnM
AKLlrEo8u317apKI2YIOPjENb8xFxGXKWygNbLdtjBZ5UtU5rz3J6Jorl4XklU2WsV6edQSquO3z
FF20np1K7yk0KnsrxvYy5J9aIPygb7/xKk9nbWoJbMjvDRKcy9DKVxUCsdADqDsS61JWNgPqngpO
rQmPFw0bBoPwJWxXUPdKlFHYdx0vHA+ewUjHmlPESn3/7uawkyrrzVBucix0bklP6oc7EesWwCNZ
hbPcycbY4EP/g6z1N9hvg6pGnBD7gJylWsbp89ssMvMBJCmT9ElDuGriw57l8+AWLTc1MB9tZKxp
jzqIaKcPGwlEEukX3vBSLezfFJFiPnn7au73dhyJQ1y1NcEet7jfp7Spt3XovVuJ3TLTJwHKHPKa
kb2Z7fm3AOXK6QP15eI0494pUABlR8hBPSmkkkxH0O4JShL7F0xPX2nmzsHMjL8NROY0PmRTnDwU
DpL/gHQLiDL6vUqeyoyCD37YEtqK7FhjQx5HtCIK4SQDL5xnlMBkeGSq2yeyOI55fQqj4X3Sted8
ajdDq0GLsAEFzH1xZit7Fo6m7mGN/yxXn/qYb/Uw3rrRIlPszT+jnn7Vk3jTiprQq2EvcoJ4eMJR
jdRkrsRBUqMEghkhW6J3SFcYURVWjv1RlRN6wAlEUzso/SHUY2qalrSNQJcvZchYsKeJH0wG5g8T
xkxQoMIH9RIXz2Ge/2go3SkorHaLeulXLIhpiDPjtbZrsZHzIh0Ymkdr2R4tD/mSRWpKnffYeiPo
bm42r6SoV5KdL5TP2cPYoywKMifzp24n8EVQrHKaShI4gohuoGHobPXxzD+wFHD/QPApa23cy2B8
E+k8MfSSJVY8c0caFQsaKpjNlLrPGP6w0E/PEDPFJvXGFzmYuHR4xjUHraqhSWqRAeF3xzeEyPAI
89MPZ606W4ZRAJxGNNkGmOP0vnmsvTnds1BvQFZxQbK9NTpAt2dNHam3AKFy7K5tJGXMwIJNNFno
kyHYrIYhOptzma9TzQRv7kp8Anx1Oy05JVLfM6fSKJk2oyNwN5YvIrb+MHseeeFr/IXQlBDBHfvW
IJ8qcn/Y4i0/7Q+1oTV3oZndSrPvcJsQf5udvnHCQYGnHKHdWYvRUas/LVE3WyU/J6gN66hCE8yG
Tygb9q1wGnAd4qYah4/RmYv9ZEdHpz5bw/AV6M1z74l5D4l9q7mAF9vkV+LGBy+yfrIoAvxmmTej
qLt9lqIcGTvjM4wonHjyok3sNPjvE2dr6Aj4KmZ2fuOGCQfHqT+OZeLTNokWGTHxf+QJrbNyJOAr
dZ4dSCRHE/xR4HAQ7o33LtB0XzAFxQANxyHNzHgjM/GgOFzl3gemp/pQoN+LQREdchnsKLXEupaQ
n/NLm7vazU55vkhA6U867KSV147dgwm+BqUvhENO27FGiBj3JahsB8Bj/hVV2KaJPsu3yiV4KZ3c
Yz3WB2MstR1Zh4OkPgoAxuIy7h9s4EQ2JqhtEHIuyqusJ63WbzB8nP75T48tjNeMqBTbLSeaO6xj
eTodq7TEEGq5/mQmz22ZNBtZwBMOYibxUMZ2qjTextQ8QH+AYgz9dhU2C49rn+pzgEAYI53pbHsT
F7lpbCOd5kbEsrRN66GjQJJf7WQshWPIzBnvIOrjMWBTZvSqDB2JsAZOhMKzMqHZJNHesCOgO4kH
56v+YFqMxhBrCxtq5cVP1iRWsuveoQYvJ/zmFOmpc4rbSPP7ZEy2ix7OJCrQKhW+MaSQhTO+BmWq
cdKaPGAdr0k8vMeZwg3YtNlWE1vUjMnaG8gdLbE4uQUALmP4bWnivZmqR7Izhd8Wn00r7uWkD+u8
8PbzrJ0KEA28WI2HG5VojEDam2pEWlyaC5YBHbMxvKWTfKrGvttUnQPAQdmbtBi+q8nq7kb3GRAz
JNOGwbZZcANgN7WWXawnU74ufl2Hjy1ColIhmLtrJ8OZaFbNy2im3zJ98EgOir3I23slIrCWEjuV
ZncyO/eniPRHWkm8prb3VvCcom80dL/ttMcWyu0JWAmrcYUjw4uaHhXZbBy9sbxzNK0uS6xiiDz8
PS5BIBxyXrdQ09W6r4p5awLq9qX5EC8uaf0uUccLPTKPMhS/xz6rj7i0dH1AC4epYFUJIAgJfKmC
5qAhh2nXpj+GTcuRitW4OgmpLjptQTjy5Jy52Ndmu8KFjDp8VevkFRoaz02U91sagOkaLMZHOADm
MuKZyMHoWoelvRZxc84n+haxEFRmokm30Yx4t6JhANEALVoQlkd8LKsaH5+W6uYdPXCwrrCWrAfj
EYesdghlRwxQn893S/uoc+dWBcGCtDSbR2hev23qZlAi2slNxh+ZFjRVkvmByCucg4q624w1YO8B
vvxQ13eqGeRHCnuZHAy4lwaeON0tW19V5Dd5Q2rTzxQSZ5JVIeWEClFlcYQ4wbglYJ5XRaQVoC7M
32ZlsWn0yMKDeXjq9OaphErkM473dnP9knFYZPtyMQMRhDACGM/DnIhTJqpOGKwzDhZ+nRavrUN8
EM29ru4rAnLzcBW5+F717DJwll9NNH54wuSpFGN5tBsAvQQTVmTF9Vd3zk8kJD7IkrKtc9RhzFmB
qd45aRh0AR3CfbX4HeLObZoUvA/A+/aM365MK98rhuakeJULDyJBNKLIrZXIr6mGaKUYTxydlw2F
oIlM0/60+czS0h2pl4cDQGG45gYZIv+Q2Wh45VFzqRd0apu2GCAb2/GdzHmwvJS8zyJ3KZlJaOuW
wr6nb9F73kJQy6uTRDbDV0fzvhzyhGgKgJGzfYLV0gaDDrJPQAbIl/BSAEKcvWkmweu9SyIOpIl4
3PEKwnOCY2UivwlUBB5rmg+ZNdlHe/qNqzddRzMcr9rtQpp24yomJFJUAZ3oRYYyenW3Tkz6CQlB
cNHijjEUmBQUphC4x9+olshabaBt2kOf+/0MhKdDvr7CyPZUGcMZicfLxG6+BW1jwnWiZOhDY5sp
EiHcuHn9a6f6a6f6a6c6/rVT/b9sp/pv/0MK9L+R2wobzcy/VLiLdsgBe6Cj7vc8G8CDLVx9+fv/
JLdVTjIns7TAn1HhA/n/ULXqjlSJdw+sUOzS6skdCGgSjAdAfxqccQ5ll94C0h+6FW526/TkCa7O
J4J0XBQkds558I61FAsFcjHFLLRJMMmSxAT/zLb/pfn8K/v6P8i+XLTRDEj+0+3+X5Vfze8C7den
+p8lX//xlf+u+rL+DcGw7XimdNFWmTqK7H+pvgzj36BoOqhsHdPgAVl+2r/Lvmzz32zbkZbDU6M7
LtjO/5B92ca/YdElStb0TAcGs3D/b2RfpmEY//URZeRjIgpH6GYTN2P9F9lXTeWHOhGkvzUlB7qB
xwax5oq2YoX+kjY7TckOKOioEg4ZIRNhl4gYjq19C3IgXekFDNk5AYk0T5CD4/wf01axJuxDAKaD
1uzz0Z0zObJM3KrTxFA/bQLrWLsRYfME5RlZcU8Z58RAk1ZzTLQDARyHQBA7VMANmyizTpAhGJ21
ebglwA4O7jJkirPvNEWGDLgLgCcuIZkmOa38pRPsbLWsHghrKvazTnq8WnhZTaXe9VQQHVe7RBoR
2aoHYbtTxXdimfhqCA4g28BDBGzi9Jz7U+INQDxMJohEIa2+kWsHN3w4A6dPMW0KEr/mUO71qP+V
VCE2Ojv8zVnlxVvaMriCYkK+1qKH+QOf/L0UMFJaj97rRNTIahDDPcnhMthtenWEUvhyjecxQIg8
Uw5jpkzWTmzRSdVcd+XO4VbV6BWyWGda0mibIacyDpHax+YIF4gactCcvVWEw6rT9RrIsAw3s6o2
BazVo/K0FbN+2ACjWqMmtAgPeEmrwt0bDr9DlUDcCq1LlZvELoMdHiy6Ok6V6evWdXfGYt80mtjd
GsW1pdcHkia6JR1BQ0lpHPTCeRCKf9cYE5AwOqg+3+NgzpDp8P0ov7One0IA745U9bUcGHPNTrSu
uboASitYUNODyIS7reSc40Kg6NaCl2gAeRm5vzJksLEYnuwZZrXW0vWeLGYQ/NYJyY6TNZZrq8h/
Fxq5ZMSa6PDJIG5CtCo9uEUTo4CUVFIqY3MzDsl+wHNwKHBFtROfOZWty9JpJ+s0xb9tGvnvpGPy
Oy0TrSyj8zGlzmOtgGo4IQpvpjjnrDDOWia/lMXkzABopNeK2W5AeGnaR8fRBO3/Nz/2b37s6m9+
7N/82L/5sX/zY///yo8VAh2C69EVCsRP9NupM7+N7cNgWI+u1r8QYXqRZXHCHY45KH0U5tMUfYfO
uJpR+REhjC13KM/Si37KGmdzNHq7rpLXJO/f6xEzNlKEmqAo6xQnYluCG9zPg/3jNVXPaMU85jIh
EHG4d2ZzmXPKv5gk6qk54MUFqN6Xqx6O7zjjBVdNQTYcyVq5Ju+ByD+US1J7QNCjaTGI0oyLC7bV
85h6Tp+DF+6HqLy1tbVpFcTgEQHdaFQ0Da0znDX+WMgsksfSDq9BBhY8K6+xiZW+hGCd2/MubunN
og0wrOY9jqszsSfbOimPOWidVUkEvNWKc9po3jodUecwTP0SdrGHXTPdgrYGamkT5FL2Lie4tIpe
TJlgJiKuotFAjHTxBKmGNIVjGw8EPQPbobiCmxVnNhhS6Ar440nRTtDwzRbzlTChSx9PQA3fdIOe
3UxzXzGDW3klgZaJcDY1Y+jCWIi1+pBeJ2bWTPGma67D6R4AthF/FyJcGl2wlxSkueu0a1DVLXm5
0WMuomSj6RTuQ3xj5uPtm5lwCk0H6KvBZUIXRIzaVjcG9EbILLWP1nQqOokxLfPWexWMtJmCDU/V
PF3hP/pBAGWvKj6iCWHLbAGYrhVXtyLsrkf0qGCLrcBW9yvx5I5YyqwoeXYFsp5akXRMK5iUnsMg
+hdBUmqe9Q/lMCG6KW/Cai5JtGJStgXWAqC63Nlx8ZCpd5XTSo8l+VRxE3xq9vg+jvlFwZkjKiHV
OMuYutNdbS1hKEYcAKiZU+8WzboDAO9PJCn1eb9rcrSPpsFoIilR9JHxWzOy4YQuJnUgyCBeldZT
SE7rZRaJubbhGYihBP2uqS9qza2ZBDVzJMfaRAjXsnh5SrLu1E48VmZImGJE07j34udCwoUnSuki
8/ScMsizhv5Jd8c/lUTimpsoIJIlBgKrvluVR8Ivk5M9VOvOHYtL6GjrqQmjBwaSQQG6v2G26HsK
chtZ1KXfNclHBHUXOFjY7Actf2vHzGK0AlTZAbYXCcLazNqgxZtZoCqHY7voNV4AuR8hPauPqXcg
NgYPDc+8T4Qs8zhVo/YzYcYY98FWd5Bp13CMroTfvMH43A/WYK5ho58bpiFFs02BW4Cz4yvdEHSV
U8Ubj6iSyUkeyQrdMVfrQoa9c8VYzblpzK+UihC0gMmIa8Kr8uFBm6M9/IhtFECHyPvy6JLWOnnE
Kat3aah96pinfM4/3LC8aZCsGssmCm2RotlnaeHKS6IrFqf7Ep7aVxYOZeeG7ManaT2FxVrm+nV5
/0PgsRE/MnJhT87lOWLGWpn9gzGk28Ak9zJJUOZG6NdruE6BK28gL48qdbZlpm87X7lLpAfPLyl9
wP/soxORei4ApRU09uvQwDxIpITJygYlDbH1xjWZEenNZSh5yMGsSk3tXT28TloBDMUnEw8yfw0A
2d0zAPJnWJGjt0h8QNZZS0BoA4AaeJ5D7OIwrJMp2ptMlURNsp89rbPuzGu/mfoP8OtbS8gjqiqi
9fajkftlawPxKcGGF0AN4NFJ2xehsxWiI7OGv1PgyipoYM17gZCokk+SNVpHg8ZWsWax3YyAteyk
OrIS8trk6yAvoL1IILjrUiUbNx6A84xgCQ0/JiIyQNIZJP1DTXruwFg27tyt4Ega5ykxPxbJ1ePL
8icc7ceiQROENid39R0/ikh767gsI5KwD10rbgBgmYKk+zxuLm5oPYa5u2/14mZF1ruuFBKwrgDi
KEiYlEX6gLT3yTWZnvTsVVq4Z4UnDR7JQNRvlz2M9FW/1tAdhNEVGNtBN8GpW4j/MqLDm+QxRBY7
xxwN07d5+JWgGwjibywKw6Dg6QBlrr/64UzrwZ9qtY+5ikNa7CRjvcjedrbtM7/xFVBuKDt7wQ+X
7yiFCVaCK5OlkBStFQG+3MdmhXLY14bAt0AMLYMop/5pVhEwvD8FkuimsICjgTdBLg/vFF3nilxA
H+ftOhOwffkMVr0Ep3B4ruAZd2qDbp+kBR5+0T2xQN2Iy72gYOJaKFK5+r2VkvLHzh6AUtPxbQzl
I8LxifnOsqYP9qOsq3NqqrVLUmFayDOymqvOPYI3t69NnkaLJGUAIDkj9rKlw4MIFLzTS5IZu5F9
w9KsMyp9lugA8zTKm7CELGijjY3rezvyapAMcjcm6JSZIsAu8CekDgwG13VVngjRIXgg2g8qQAeF
guCkUoKYjc8cDTry64vLo5bGXAs3YtctcUY726ysjnWu7yazvsShQr2b+y8Wx3UX7atfDenX/KlL
DSJ6guAus2Hn5n7EdkLAIjKecI+wGei8vqPrt2kZ8MuG+9Y7W5JPfDciFbNfAn1QlxIhEfO2wYta
uyHDYp5DiSptxQoHNuaZtfBIhiDaxAhtenEiG2tfzOhMqC2SS2igtiailQ0dpUAAC2ubl/FuKVYU
8IUc+MgCtDbIGDCWPFESGPEcr1ODJ7Mg4StEd0hKaUNej3OPeeBt+02rX5R7sLh3Q2eBSuGdQ1+l
6u4pdPObiMuj6N6h1PvL+62Ka5DTcIPlm2o2X2Vv3FndIdjtci5hVRaHiHTxZWQtJ2drkYfMY+LL
Mnk0CcKKWMY/0lwhFHoPbPtH6NVxgj0Wx/IXmOT91McI5q6LgyE1eWhS+7iIGfVBHmQyPLR0neJa
waAK/F6nYCl4b3kEVNocJuHc6kHfCYdhNBjoCEE9BLMXspdOad29DyVLIv2dXJyjsOE5Y9B8A8xg
KCi6ZH/MoNJNmkBDGvjLTS0DILWPicj2quM9Mdg7uLo8rgTJBVCK9V1NQo7VsGxlX0oU69DzLsop
TzWfo1XTP7+Y5FmsTZZ8szxrPTzFypcBIlrCwdoWGhYPxLLe5gGwIm6rvkRU0OyyKnffpE9j556A
5m5jM39d1oIJWLVo6gvhI6T88pQX9E5zgi+H9BmF71qiMIa+vk9lsmkly0nV75d3cUIMrSreHgNw
Xfa5LKUDJpBlGV3Ws5j7CtTxumwCCr1J3NaHoOGGUsxqOTQ1uVo+pqC3NUQKXVW/TvTnZQ2PnW7T
Nlwv4v1ggW6ygmYb3ES0e36oXWweEj5JjVVnmm2yDKwN3crt8rq0YXHLrH7Pyuy6/C/fJK1YsTO1
WVaDOEI5nNJUnLWNW8gDjMftwJtE4MTrlFg/45h+doV30tvoMayxN+hF+DaFCJhDKkKL6nZIUYst
O6MbF7e8CHa5QUY9LK1dhTxBIx4dLSJfUp5Q2V6mhGWNq2ailJ+7l1g1l9Kh1s9tSg4qrKBztqCq
jlCK39zOOtGu38ZBcyDKdGdFAgGhhjOF3UvxRjccRuh9pkKj3Ne4ZvYxhBvoshoTerIDGomJgJ/n
WRs39NAAO6S3aRwE0ud/dictfiYo4G2IrEfR6zuDQHjNsY9LGVPX6iFokG9TFpTl+FtM1UYSQpKX
52U1Tqce5GnxOljRtURJNmm7sOUtt2bqCi2xWGVsdGuzeiJRA2z53CEdB4xeWycm99s6rp90aZ+X
1ykIiuPQhZ9Df0pLC7xtljwu23VMTEEJRKJ1Lw0YJZRHrDBcKUP7yO3ymI7UWS1vYTAeJaiGGjUa
goBvFw2Pi3pn+KdcNY8CyuLy4YMKXZPOMu/SAfdKDhForXtWqWaHvtnbKWQkkBcJKLWOSBOfQSex
WolynTZkjgrXF9w9tMXXwMk/BKet9CdQ7T4Y1EYvgosMq1fE0xsWlI2lWycF7mCpKloogbBlX9vA
Jawp+m7hvQ72xfawoICGDNjc3PKIJucJ2e9n6ETXATsDcs5Tq3MplxdwiuXadfmLgM2AuFEzMtah
LG7/PFL4VUp8D9ogVojYACJ+D+pQD9UvFsUbNdJTWBtfZfhYld/dnBxR/ZwtzbnEFPpokW4Dqjwr
PQSTSe7ie5di25C9eKuBNzIs6fdxNgI47IHOgwKu+TxTjxQe6BSjg2dijT6gxh7rDKm/lDcWvosF
ujRn2w8y9UDE1Q/eredg1q/JZ592G06dl3qm+hXJZnCPcZ1slUatyT5JJpC9KbTypsOq2ueRS/+b
19Gl+Bo5WmXefgRkaFScHIoCSmtb7IgKeCjnZJNLtc+y6iuDqLKz0+zRDptrgarn1M6mLykYhpTl
XjTT7OcldXoc9fsOBjPi/Sty9SSw7v/s4zaHPY0FQLOcJ0tRZ9Y6XJvmYAjUQhn5pqtSUh6HQLJV
m315trkz5oGdwSh6LqN7KbgVUVD+dEN4jB20Wik1tHPJk4+ZHn81prg/IwA5LhLU5pBoAL666tEa
sOoQu+5g1ATKvg/a4nVZXQM8lMPofMc9srPhyNm9R1rfb8u6+CLyioIsqo+mHm+EBYYyVR4k/wG9
tE2SQSvMYxyFuwApdH0IO/OIne7cclrJ5VKhI/cqyIJoCFiTSC9jB1OqKW86HogU76FOkI2cekB+
5Uk57JM8mEtRNRr2L0n4sz8bZIpHzksQ1N9zGbxrSJXXZUi+TRDc+thpt1qRP1YdkfLglYXvBd6d
xRHIYFO+W964mdroMMVXo2T1zOLxlSkY0DU57MwuldSw4VXRWViRkrah1nzV4fisxmn0Pa//8883
mjROaE2/qwXKc9FW9SYbsxN2MeZKOiOcIRhB31ovScNRvXS0S2YJUPYU9GxU0lXTdrZF6ktii/RR
vw7g3oK62ZXOpieI3TST65DLcz4U6zLp3r0kuBRGt0fTq3b5qF0m9hhg3tpOoCVDhv6CE1RbG3ke
r2H7L2IkliN8Rz27LqGGgT/XDYFm0FIT3XxzrRGTp8V1FCmpshlhiLUQ+4RM71IeYcP8y70T1Ivo
+xBQL+aj69ffXJt1ax5yM7p3BI9MVg2rmtjbsdhpSr2nfbFbCsqCDNOhmv+4giNyRhjELhtnzsfE
nCxAIYK/SWRk6XQXxSXn9GhMP/hNPrnQwiA9KBiczVx+IfDyK9ysiH7b4RwtnpLcCsotwD9YjY7+
PAS9ve9itc266UNLlM26Gx3iIfFARLGMkx94SPP2NSKN86poL+V5cMLoJQ+R0R97F2eXDD0qmMTe
qVH/GD0cLmWa5n5TsdybjXFo0uQUm9NBl50k9h05sFGyg3brOvJAoKuxP1uOQuqntj2i1P2Y45ku
OpeTyQz5nQ+K0YBs18iw152Q1NJBsDesrjpAGTsnkyuv7dJB0rsIVG5YbGi17KO4bHe9FxxEgf0J
YuS4mdEk9tpMjPPIxjRq9h+yIJD/ImLzQxlcJpdQnBy7NK4RDAaB3HhNhP/KKX4iUpRWjoLcZ1vV
r6oq3/I+fodmyGLroV7DeUFTjTTsQSeIS6/SF4cvJOaJKTZ+zqKj0eN3GhmUk/g19h9NYhyigStR
VIhjIXsSL8SuU1Q+igsQjnkqfFsTTySxvcJLfB/kTNXpHKrJHleuJh+0BHK3hN9NTwZ/EvYZGdYP
STNzTuREYHrMfvEntwxV1xSYsT8K8TMn2t2VEQayTv/OE/OxDbrwbKjwVlV4IMll3iZOQZapMCO/
ruhLERcJmj1z15mOvWspViv3JdWZ5YZWAdUW+0Nc0+JrW5wFuL0Dnfz0xF1wqSL+jF1wvtkEr2gQ
V4JZPHoWp6D9aQ3cHpWl9Rsp6GM1AI42+lRjCsmQG4qo6PzKddU5ix9ydatKvT3MssLkqU0PZVOB
Tg7xOwcglFQZ70Em5Ye69W4gYXdF1iXLKhIAxY3ZUOm+oLZU12AuN0mqxQdn9p6hdD97TUH0uDdC
LI7QDFSqfnCVtFZt3f4qUkHSXMKB9ZxWWrUJ3eQ5TclQIjmCsihJK15RAjlNYKA7OlPIDCKUjzD5
VngwD5VHNcVHwd4VXo1ozKB5V0cduSkhBOMvImkTiI+vTe8SstiznBmyf4ibxrimBexkEmM1M3yM
NYutLlmbyvse0Civqsq9yXHcldV8n1QT4bB0SAXMiqU8xSCRBXQLC5foDdwkqL0z3Bv249iXp0rH
lV/DIBgCtimK28QvhPw1w8qOwrukxbif0P4A/+ZFGAx6LMtvr2RFOQdjeqQSQu6P9zMqCZAhR2Pf
tsH9n39kmNVLLuyDy6shDdyyKYdUn77ezegU7Wt9YQWY4bc3K1rKy/GraI4DORReTXYkGQ5L63U9
dikTczKmVgL3BSbX6NJLXbs3UQdb1HzrYDDTWpctgueml4+NqRFka2o/xtjUZ6fTqE9plnjGr34Y
gfbpBWdsRQToTHpd54TXzhhBakm4z1qqeL3K7BRp3Scq4B3Zgz8ywVVcm8RemaGFv9g8WG6RbjWF
7dk8hIRz+Dp+7HJK95aLa1EP5aMU5asdT6lPRjR+H2z4ntW7ay39jlw8cmHd4oqzKMImVjpIda+N
we7cZM1nknLjUSXjxEhoH+hNfx8iOMsWkUmNNbrrSgJRsE5OQPapV4a3wQzCtRlAQRXcWgsr2CZM
xe+ACKkqr46CKOW4o39ufykDww0RD74Vud9O6F0mjGQkEpS3bEinFSlCn7GJP15B23WHRX2f3YMJ
DK4a6aAkir6G/ZS1re3Xs/2ctIQDRXTvrC/XSp6dvHww5upqalQx0uEgiFyGtADvJbRdqPf0MK1Q
+xD4XnclnWUCuX9mN3g2Zo/IJcIlUw0iIQaLAWu3yRP1IhGBbCdSqP2wrxFJJ+mPXVQlWWJ8cjWb
AHMVMoqe9q6tE2kiCLuhncilacnbxEIaTje6ireK8jSrkjfNNdeVHtXEW3B55uAp0Jkadfq7a1XZ
2uq9eTsZuCNNC9dthXs7iVduSQLK4OQt+uugoFlFJ8La0f6rMP6U+raiuRIVeA3TIlr3AGqXeUFS
vSUhFdKYsq83dvobnfMbgZGrILlGFIEbS6IDNw1C+1gyniKcXPTgenl02RJ6oHSruMvrJ1s22Dm8
kyB4h/8PN93kiXXjiU8vEtRfjafWAZ0xsswidxO5w0fU9zsTK8K68GbBPmth5ZYQ2givwMRRw3SL
i3RXQHI/FEOAbcscv4RrTBvMipmfz9MHQF5nFdrxiTAhnSxJun/ZA9RjfUsNTL5M6uwwme+Z6jSQ
NR0T92TsbXXR7lhBHnQRfMmA3cvt5+MYRQbNKTKz6V1T20COnzw38+PK/mk7m+agdA+FvqABsdcl
urvSs6TbOMJcpF9dtSCqjV1StPsmKUk7ZdPyGcm9jCGEeQZODEk4NiUtvXtiOAxCwzae/prkM8jg
FqcY84GMcRbfsHuLNOu9lMSlBkKQ2FZZBQ6gJj0rMb4AqN/0Ka1A0yNsPI1p4oeNuFsTOa0zTrFN
M9e/eEJISaEFepwINcfwxAbrePOfXBDBg6gSs0FPD47ZIERtT66LWNg44jHB9AUezNrdM11a9O9Q
RRyHIg9Ky534l3iVFUXoOx2dYHtwAjKJ7yyrZGSqJjtBK9jYTWKuZpP8gFS7d/bJbObfruF8l6Tu
kdKQbBJimXdOLd4cDx/mZFVbCYNhLTRisRmr6XP/J65NSQrgR2ig/F8wIPRz9XUD8IDkzxd+9uyr
vvkTy7tbErNuphOe84nHJUvKl8IKq6Ml7CeI0dNGZ7XHoP48GzS94U00MBa9s2kzAki98KvviaVP
jdyAd0yTOujJkzFFtfY0nhUxBJuwdw8lLEb23gOCOYvx5C6zU8IQshn3CPNKTGuR3/UYn7rqO5H6
IVTezzCNHIzbiJGjh4F/Ob6aTomNNGP/NY/2bJ20EMf60uC6u7CxVy5GH78u5wOTs/TS5dp4G21Q
knnmnlJglyygkXNUWURgF/GfxySLvzm5NyvHiX83IzCHHDPnyjDzdaG7vzoTb01BUNOG8usZO/Vz
M6v3jFAiz6RdJTiIF4AyPbpGHsGUm1Iji8q2xdt/Z+9MlhtH0i39Km29bqTB4Y5py5kUKVKzQhuY
QqHAPE8OPP39kDVYlpV19639LSvLTWRkKEDQ/R/O+Q5uofKQQXchL48LDNMowZfcs7IgfKJn5p1H
L31Ezlxd7OaB6MOmwmgu74vQ/VF8O1c0iyVNkXo3jO57Gag1aiL6nAN1NRfRhQCbnEeBDUsUjbEW
WhN50xobmBIfQ+n/ioviVsjgcR4+B32qgmTLsfVI/Y+B/WEYqUcsNnxTRGNch3QqirTQIiQFhGpF
gVdRRMsr0BKiKIptP6X73OHEKbLiV3AfZta3a2fPZIGUBDk3AcrKkCCeMZG7LnJbeLXRi+6uzmLR
9d+iuGd8OZ+JyRwwFkasC+DKG/NWSB6VQoBc6a8qoztUbbJrOwWwYnCpNTFoEa8GKMdn5I+a2WHx
YC/k2iX+aus07TEMcMAx473GwTlegvXGeqDtjLpkOQ8fy7Sc77OjEaU+YNdl9AGUntk6qE7WV6R0
VRcfqIkRe9A92ZxUOYHdJaQBokK6jkrcFw1LDz7AKugv2B7hk7T5PosfphlPFs3ecgVF14IVU1pk
z1RmeMg0mQRTTKvelTeIRom4SLahJAx+CZcRLCUGdtvxafJ/xB0zV3PkIkPSdwim9rNwIrptuJrl
zETIzDRJAJJyUhpvRSX/fGS8wWR7FSVdaZT364rR3U64cCiYP6+LZvpkeXy0I5bLMFNXjZV0x9a3
7ixovz6Nf2jutWleTV89AjbHvduSEOm52XBiBx6DA+BaCDVMCZAWGIizoF0Bc/2K6+aZ+mBcaaN/
8lMfJ1443fsxt7GZmfNdP/Ec2yA+Cv93w2NY8PP1LsXNxNKrhPAECcMq7eemtLcTTJMhm+81UQ3/
Z/TiYMr6nNo/T/e9yWbamwkLNnEV46KOX1tYEO3A8k3k1nEqp6ufFvhAv+nGT0wPOoizuqSteq8c
c61JuG+msQL2K8h8ET1LBHUq/OALfcLVLUh616OTEX9N8Z2F8jO1nFsRefO9g4G0K3eN7ywhABOk
gfLbH4TexqP/DIU9u4iagsvsGTslEKROY15+h4Nf7/u+/hElRMqS+Q1CGZfVelQM3CJSKDZeZWII
tmFdNvPa6+KXwpjLAwPRZKvhTzuFDdE3nQmz0PTkPoVxWbMtZEl+tZmg7rzM/xX2+ttD73IglaSm
oN5UyxqmJvT6rus/zUS+97XxgI4i33mVfZ9U9WGEwSQt434Of2SDuq/d4pb28pTVcldHZOwS8gzN
9dUCIB23N96DnKnmpPban17J84i2vTnc/F68C51VR81azSpq58Sw0C7bSz93F8sx3yY/PBuU0PbP
wgp5peJzIsPvSV9nqi16wbUREQxrpIlHDCehs2wfSkGrRiA3McLxJuFLZAA5joKQ7VK0K/2Cn60v
10h40VdMIeyR6KBNMASVeuKlu0RLaziX8S38HrX1tsD9mxCX3lOI1xXaD/dKSM73V8viQmXqDt7H
b/ZZr8tNTE2PZoFnm1DVefZ5Ytdj/jCQrVhOdEhgHHM7kWPNKGTDBcIII3gity1gPxiPxPtA/pEN
cp7uECbtQ9bsY528pLiN18uLFPgITZi5Gd/4lQlrBjyDQZm5G8TlhvDKkRzjNgVhQHjfYbQEeYkW
ISVt6bKp865Dm2fbrh+fexczsFMR/DN5WXydSRxs2Bvu8jx7t1AV62QQu64R0Sag188OBFqpDcRv
dc0zyireQlNCKuGn6tUHBfq3NcY7LOdYEzlT3Z6takfE2ixHcplltMuaOuIMUm+QBviNjEDjQfym
fe23spmeNOmBNFZvXfngNRT4GP5aYoEo+/w35MfdNjK02AyCrXdLevI+GaJjw2KtTre50UKQcsg/
ebNz88VsXWJnOPgIWrTq5Ctt/0y1kAGtRBb1l+gsciwmXN8kGnhvIGSWcE2a1BBjKC0aibj50G0K
y+Pv216mUL5MaYzOKTNsgpwTLNSeo7cq995TRQkv7XzJWP9puM5j0jdcsO0cbpTiI+jVqFdySX6k
er7q8qW0xY0kW+YD/oJigJ+w0lVDDmAXPhtFSYRdyxclDQAqJ/wjTYOLVTFB6uJfae7cAV97K8KB
xVE5RdvR6h503G5pUjz+it2hwIy+yo5gwq/1TONgz0t4Lkkv+DttZpnP/PEw1FT5KK38aAt+OJ6C
Bf8N9VDVL8X48nfJiedcpa7KSCJhXCOZ92862+EbgFm+a8P3BlBz6RN9I7J42DPd5/1oV4RU1Wp4
d3L/5BjmOer6GqFOimW6vCe6PsbAaWwDw7iGSfNK8ASw+I5jsrTiDzVIZ/HffzKuH+h3Fty8vGQo
JyAfcDT64Sn1eSt658PuOOzAGXHYZeWPyNFPhoA82DTyKIL2awocqCMy3MmYL2qaj2KrJBO8ObGO
wnSJrHLHbsunaVkNOGsxP7QtICHwgtcmdD7anv09sR/snl0qGOhGyMmKb89CoDM5+2J5fkN6cCqu
o4wQsk0Y+7Cj1LFgSxnRjrcpT9skcolTe4VtXh0C/ShRWbGnWF6safgUPfVqFZk32cvPdiB8qnQp
Epc/Z/kQrSoFwLEEcplRhMMUElP5kTBnv0XWLtVhetCT88MrgXun+uyEpDCOdfgVDsswwfksdP1c
qZmyUH/0vfPL18S7JvX4kc4oa8KfofKZfDIq6acvTDTTStsP9OFnU9Vs+eUTUC0CuqW4Lf9Restd
Zsn75Swmq34buBgmZKmR3uAn6cKXTjcHW4RQUsqnYfBvtml8+5g6NtSRwF5aSi7e3mHEKaZh5Fuy
Pg0M5fr5LAZc0tBuVlORx2vHmc5kBH+Xy8v9vxfD2v/Yvf6/di/TQwf358P6GxH93+xeh++2/S7+
Cvf2rL//pr87vcw/LOmY/M/hNLexdP3D6eX+4eIBY+vvuORbwNjmV/7h9BJ/OFi9bBOBkwMS3JT/
dHrB/pa+coVpkwvlioX9/R8AvilrYIX/qxnRNoXrWvyfmA2iP5ZskL+YESGYMFufgDqlwfRrBnGX
FVGxFYNgpCu9J4aeb50QjE7heDCXYwEcOdvJmX8lNV5zFglAJMoI/8uiDSLHvYYzQexCtWAnEIY+
qs5+r4xPk0oA2TsyXbtO7sHrw0yRRKqBsJhSxD1ymFhgveqeLxc7EmM3Z+Yr4xPNZH9A/wtaivuu
XxAZ0QLLCBdsBhmQd0gPR9AIw7sNWaOLsie+iigEoBqyXQ6rBScZ7OkW+lVj1Cz+sNkXlv/M2mhH
rNG2XzAeuuUvmHE7LbNGcUonFliT9r9MLRj9LSiQeIGCKMbmCyQE4ZiLyndLMU2+tnmIoIk0C1ak
WQAjE6QRPtE3f0GP+DBIwEew8M8qJnt+9qxcw7x6QfXOXpkKsSJlwQMOWnaMKzjAJEatb6ddSpHA
lMeuX4Awcctz77tXHTTjXhN/6yJ1XM8+ZlAmQkSCB7laz+MyKx1QuOSBj4JDMNF05+mcMafJHWr6
hfLW2yxgUTm4oDM2RjhIFgL5tE4s8c0MrqQamXeqNQhSjAlBVqFPdlGbbkbklACYFv2qZ5wgvI2I
kcHARdYXMChnn+Xi2xvqmqAs8yInTxGKSph8mMov+sBv5VbcPD0d1zBTbYs5e03U5K2yJr+GgoVF
nTHtrlXz3ELbhNeRFZBZpdww/dy3phHuXEq2xT/VHSJ6NxKD8YbN5qY3klvZlI8iraMtVUrSpgXb
Zj/d1zEBG81OsXdYB2NtQJjwyGAU07hFgQWb0kFlpii94sHMUCvLD7d8AHAx0FHQRNYlvjyrmFZO
Xp9qPr88ahc0HWxA6MWQhkmWp3BCUVsZfzpsn6sBWCNL3V3CIIM9CqWWis9TYiY7mlxYHrk+d04P
nq0OtnCn1nkD5MxDpBgVsI3SNDo63c+0b1kKeua7xbZsXdsTurkwuZLzxlLL8Eng8lDqJuJ3lew5
XW5CoWa0M+pwUivkyhz9g6XT7s4JgWVwk6t96yZPYC+8rTkOD+Zsz3euDAgiQ1QwWd3PLhvIUoGn
Yog5fTV9mtiGHQkBI5R26DDSjqkmUeRsLx4imbgXa7+kP9qo+ePAfLIoI1DdzUw6Zt6zIUifHMP6
ISkMXZkUm6Zqz3lVR0wq6JAIcDTXMzwkeH1YSP1wIo89wLRXV4Wzc3Lii3mdk0OfJTuvzLuf0uaV
Qaq4agYDfu1oRIBI/SembzG7eFq/IhBPXTdZZ1Xn1ylW06H07sNEMPYlk+OAuI2J/uA8DCzeGAdD
lExLgi8bfwe8cNoiK46m8bNlvb8HQuuvgpoXUYmRpYdQVN0m8nYGZz+KQh5K0UOBJkEM9SFKNlS4
eyUJEyl4uWHHuPswJl/dcShHJCvQLcfYQc0ERbvJm3QYuecpn6nDGbwKSzQPcsZJmEW/HYEu1Pjp
xV1ysAgS3M1B/tkKCYPUzcTWNZw3w8izjedyCDq5d6Prc85B4hzKjEPD944xCNENqXXkMSaM9JZl
KsAceTGystwXI0FBgg5023j9TflGSotv7ce+nU7TaP9y3UncuWodKJgwwg899pQkyXe5uEXVkIGI
q3qiA5ehPAUS7R86rYkKjY2Zp+eSpLh82gjbuAVOBpuQWRYirhs6WXy7TOTWOZU5ACv2UCzYon0w
sno3PWKWTQa6bFGuQ5e8GGMH4bIA0k3MWge480haVbYCYRU/kYczINTKWA0kENNsbhzD8YdTJH8b
TsqKsfg91nMOHrl/JC69vDa8heUYMIyyWDFHCDNr42nZDVbaGE7MalF5BXDNFBeECMI3c6quZu2q
W4odJe6+2qSKd2WIU8Jzrfs6g+/F9Lqxvjj40GqE1qkhCcdIgAP5otrkCV9kp2IoMDFX3vl6oDs0
kt2M/mctmZ6tSpldg6F/CsD7rAdZ5mdpsHSaCv+FqPj6ltG0R8I8lgWnlRfMHC0SgLe0n4M0f+Or
Yh+1ys4JNuI47ZiSmRUZ83VAxDKg8rF5rNwHi1HthaDtn6MDxrgWyd7pGgOZoDlt7TJ58G37oPqc
yE+RIhnJwrt5DL+E9zNwOC2cDxUQ/01F0mwbWHbKvuNU6k12ZUYvnTsTppiU4sDpTLcBzC6siGpq
XmrJfDga9dskaBlZbGGR8KzdHCFqAadUTfKxGsP26E5IreoxOfZz/+q2BHO5PWqsoLxo1bdsIMGw
tjOKQs7BTWd611Jz85Zptp3y1xGBMtAsy+DLU7I0UjmstbJjx2WmL0jeDnqQGxkFxi5sa75mSXYz
AwwlZt5VW4UPpi/RBXcUJLHruasG3Cw67+/Cjt23QIHnm33sIlkgjZ2ZDru8Yf1XDxcZV0ySJw5D
Od73siD8KOt+dE4Yb6P2YapYaDMR+5x19mzPTrRNivSXXWavSkaPaWqOq3zZ4VZGd7QrP7grEJEd
dcoFMSYTwsRKMmmhV0yQPazGmU2LSZrPOkzQX1jrvbLSYC+cq25ItFp0ZwEiM4hCUPxS7V/y2Nh7
ZgButaALw/K+rikl76Vbv0aEh22aEqZz7PbpBTL4jB/JYt6MA74m15LDoYSFaaIVETNxbj2TsWhc
Gt+WnWZdlsS5B14FrachMdKzPkbp/zKZ0a8dgz2E6w3hliXZZwxh+6ig0EK6HLF2MOUxzehXVKgd
zvyNZPLKVozlaBr/0l19i4TLLGB8V2ZeHgbi5vdqv4Re1iMojIxdyjgi3gvLI8grpggT9yTt+hGx
TsgGni/ZnF875vOIDs86gk70Z2CpXbdf1NEHSxXBYahlu4nccmuUVFd+jimKA+8uDYhdTBWs4Hr0
L+E4TZvQBYo1RMhkpKXuSzrfk2vzzWOqmG4afWerRfUfMMQOPU8cHazi5OIy5MW3hrg0nu/RLhBa
DXALbbV5bGNxB/f1qrhGyPT9QHFIqrPvMsIIFX+SVT4kItpHceuvW910j7lgVTjSH6/aDs5TwP7B
njklxVuNwn5tJkG3ntIvUFMPlop/KQ/7UNgiFkRgNrLQKg+e0ag1LE400NNP1+cpjhip2CwGHcKz
l4Z4TEt9BgWuFAfpZlMFd1JVl5HoPBaS/VF4hETZAWTbynohXgq6tffWejFf2+pLlWzAQHnvozw5
mIHaN67z5s7zQ1V7cBHaxjqwkziNFpdiGbj+WjU1Kd9+dN8vK9+Wv5cRbBxUtauoUq+pappz0eSw
GNjZN313YQTNonOyXklcwMWBco49pz5M0y22kcbFtqJCiBdYhE/X31pfAp7ZtjHZqtjefJZJRzAu
6MNugNDmgKoVFhCGbCyRcKEKYadFHNyUGBfV5btmCPLTvC9Lj7VXihLCFD/7pt/UQ8mhMX/AMmYV
5lPwlfgad6R/4TOItUR7g46rb6aPesFXstV6rRa9byklSOgZwrbNx2ylfnW1lFrG5EzAI05SUJxQ
5SWcRZPieZVM5qWqk3fLyiuirj157uL3rAffnYazRSvvIoMx63tSlIuNmPwEvY/9k2VIctK6uhOB
+YDfiELZRg5LAtRvYcjdaBGM2yKB2VgY0BAL8hVhNCYxlkGHaFVibjz5ZI/6DJJSPc3seMQcIsxl
F7DrkmtXM/t3GbmY6l76PMHMYFzI8USIX/0i++CuiS3MAcGmZCN88CXKJvyM9lokqEW1xM9n3OrU
p6DIBOrHBs8VlQrKAON+CIMWaMWl1MSO193wiyf6DOuuXblxypYY8tkWKRh8uYrMdVPHd/lY/oCH
89y06qPp2KDPxi9WlV9uV2RMAKePSp1zQ9iHyRnOBuEI1O/NnUaP3ElmKn3sP81ZT2I5LPeNofsf
0rGuedEEO0MU5l12xW0kURVp/5iZzKxlb/5Y2itECd69wSZtlQn3KsYKVfgcsozPPWZ/SfMWZvad
S8IBbyNFUAHNdz9LbBDL5LxJ35ngWaAhxgYrRcJYcZFUGfRe40gBEWr3I/LK6MHsilPtkr5QuAc/
GN+G1L2p6jsjB6HTskIMEw4XGwwQhyVDHqs/EklSruuMbLuKnWrFfqRXXcn8F6k2xXCBRzYM3EXP
/ViWgSQipPiICzPYIXIKDiaFd1m0r36Z4RTqmo1XazTGtGESuojlPRcNapNuRA1tH3sLHUgRZb8r
mEJbzyhDRok/i64tt0NkMXpNLD6scO+0Aoy1Z/D2DfeNVxXnUHnbWLr9LcbtAJTjEKg5Ab3RX1jU
OjTx332fNWce71OwOICcCD5u7YSbMcI2QI9BjoLaVGHdbypShF8Wdc4ulNnas5huSTdzVpIFShh1
4cIJGUkUnc4l2+BjJdUmN+dwy/cDZ06MO3QAFNjjsu3cO22b3sFs6CO7VD0lfRgfMq+ZQEIDgUEG
F+YgAtu46XZt6qBNrexFTWJTdAXTQ2VPdyIE5iuM4sg9tYGydLF84y2juxykhfJdIgGM2qOeUTq1
IXV8NJT7Kja/KZY6PsyKBBkKWomsq3QGY1NK39g1mfmT7JXPMQBZExhTRAp4sHdGbAmiC6+RFW21
Hb+M+exdhtT4QEqlNn4QOCjvY4ArYfM8YT4cEIiUJhnSyPnVllbrQRM4etQUSPdToZirN+Mz6Zsp
FBmTcWRWyqfFWaL65BLV7LQTW37Obukf3VvjT8YdpeGDP460b95vF3XRXebLTTKbvyc+aybwqD/L
HDCVMzICKodNh/xlaNFUOe7kkeESlefBfHEKM3l0iOC5YOS9xY1dPUAr4pd9fRqwKoKMN8EjJg5b
uBFKMDGltR3Wd0pqrkG0fqScghG1F0ltV554+6DdkiZih8g97Oo2BOJKJ/3I3fkW2NbnNNA38h0/
xjbC4qZk2iGTH6WTljslJmYeRaJ3woOP5cc0/HmWPfU4Ulh7qJ+zQLOOrNL8dOdDQ7HIBqe+hEYT
rf98AxMtHnUePogRyVnhncnhI4UWYNM2v6tnPe1Glu0bK3Hvi0rH+5L5OVbkvj6NZg7IK5MH1F6I
w6mpD7Bbw1XajndkcgIpGie2VnG+Y8NKKbq3tXYftbtVhv0rjf3p0ZYAiryD+yALVLYDCam2cPAO
sJeel7nI0Ln3fksBlTdkgFRD1ZzskR/O5eZ3BxwZSVg9dGV+YjSMcZY1m21TLwwRK+JqPKH52KA7
2YUOq2yiMIlIcXdhYnirpHqtkJYc2wQfrjUF07ZXfbhG5Y+ZbZYAx6lT8zJgZWojrwHkcy468WeE
Qrno/xGbkjkgckCxEUuM1EyvRQbtUZpfCPB+Nx7r/m4J8FH0sFuyjECeeiH7+gKDr1H1Wx2HkJ68
u2p0LrqZ7EtgJI+tP2L/7DAKtbc2mN1VjDVh2eO5U3izcTeuqqy98xuGEh5fRMoGRKe4lsTa9LA0
F1zhJtrDrUek6DjsHXZzm7DAgzwlTrYeXetJJVTiZElQg2PW0aL9QnMVnTh+b32VkYgQGdsw71A6
KP/Z71Ww960ifWvQiwMvnauyPgU5Z12o52OafOLUg8gmpIvlbMEnq/ljQO5NGz7UW8jfJqpwc8MP
vh2pmi4Q2vBACvVhedq+trUAat3W80PD0G/dsnjZCGPWpDrN3oEwUW4am5BccmFg+urk7KXtm90S
8l7k5GR1RWU+U8OOLWJ/U4E9sI0TqE5MEDEmtQwq7JtDwmjcupRVPONd65es4M41q54bNOcQC4U+
QJA+j63ACF4UzblrbsjfmK2mDWW/MX1bakwPUxgFG40GGLwczqrKQ8c8zNuBUxt/OzunX25Zvimm
2HdmxJcnDNhR1KZnvajZ33EDluhLqoBrLHD36Yxtq50P+SyObctYYJLDA1YB5zwqTsnAiV/LIpv3
vgvR3MyqHXTdfJ07iyCl8cR9Qe8d9mO6rl2/OtYUfmHr24DI2je3tCk3q+oFnsKw8Ru6YYROuybt
3mxr4ZMFVrUXvqG3lEAdLS/50hlBVEsgMxG6gHYZtcI69wIoxASUUZH4By+N3qRtVkfXSV4nBxlE
4qrzWAzbLEnca8A4EjvCIQjG9BTDAlw7vAYklzikq+zC2eWtqNkAW8E9c7B8X2X+Z5eoezNXPgKe
G1xrl31O058DfEd5ghOrqnHQOCZxsEgGgdHmOIeMZTburq1ZvEezh30nBdSsx+A9xwFKX4uO3vSm
vfTggJG+ZJ3sQSH6L+qtJkJkOzT5sTcsTn5BDC7Th95ElVIhIN9FCsr4WJRXTdDHWngZI3lOq2I0
cgjYaEpbw8lWYkJ8Ndp8XHaIL0fZ1glTN/Vdw0YROZOl2hP6eCYGchSbP0v5DglCZQlNnETp4x0f
7pNSPedO7S5U+a2Zdu+RXd3VnRFxtwJl8OQ3BMQC/X/zm0ObTOH2u/Yy/D4zyj6XB5Lk3aZ8cvz4
gob/M8jrn4OSZwOf+horJK8SDjuzCd9bPF0gvOtVZZvvMh+ibcgftUY1Y4OX7vjbTC9VG10qdMN5
0GA3NtCBSWqwOOo0459CwLguq70/ELAQ26tK4SVywhmuV6+fC4nUGCAbgI44vtaphyElYJM5C0bz
mKlvWNnZw86s7dGTy7j9xVSBY3tJ/mqgsO+nqVraAGeZuCZrsL2KnPU4PbPsuG/cn7ZXwIDwrR9a
2v2JUoDRCxtE3wkZNuPPqJRTHUwdbtj7sho5+2F8mqPgbijcYJvL4VC2jzqM+ruC4eIQjxb7RrkO
7XnifEyOVR/LbdWoaxbaYlcid+jm4hVJ5atsOWOzCKtrlT8HVXlo6oyQkFhXmIIFCq5ywJY9T+ht
RjzqmajhsX1MMzok6R6cAikLGsrzMCDKsdxjGoh+6xD5hmqyWOl8jFipH0cjbTc+zHtcRM02nolD
tjTzdD9JrlVnPtkw+/seyaISVGGJ5p1KbT6h/repgyMZNj0KkD91aGjhJr8+mF5H1DoR6zzhVdbx
czox3uihQWA6sxhSLWdHURKqpgKEt/107gYFBjxongtipcwK8AOLrj0a0W5dOAp+HoMFrgNj5XYZ
SprW3nZufeNCzRGJ4ZTHzI3OOOYDUhWe5vASTKrYuoqtfzxqllY7EZfNS+Ey1zW65Og1HUP8Up8U
r7cu/RJbfvhl4ykmPDy+Azy4t7567X0bc/eKfaVARTkD3CMFXk6u5sY0cmaNVrxyveoQ16eSdTNT
XaL+0BP3jHG6mflFzHeX/UHqbIfMm2Azd8/Q5CtKQxrzOnS+ypZ1sgAeTV3sV4R5W6Q2LZDvbsF9
k1XRYjSjWPYXGHiCA6db8ODGDH9jAYZbCzq8WyDifgFOvGOGbC+A8dabv3NR4E7BcpTq9BM2Tfvo
V+inYuLSbNAwC648WsDlxYIwp+KqF6Q5BJdgg4xFPjggDApkbL4GbFJ5rb3vFih6CB0d/Rtea8yQ
aGAVCmcY6tPY2Zs8upoLXL1EabqpWvuH9yd4Pex3UciSESH0tI4XPLukBF+ljoNpl5tkXiDurI16
XFaA3c0F8d6k3+aCfFcL/D3W59Lq5X5asPDzAognhc5PKPimmQlLX+P0s8s7w3iAdLGjhLOEi2Vr
DtmmWUNPxYVAbh/BBDJa0PSDwsnpe9VFTyg8gcmftD0NB+a7ejs2hKt4VgENAN79yBx/nbisdiQs
/GmB4jMffHRN+9sTfQdwSV/4iEghWFD6nu4xX96zpPw1R9VLQfW3dhb4PiBy9JzZyGM0N1o6rzBQ
ik26IPszs9zUGTuLfm6etPezpPp++B/9wH8nJVwJ1wGc+v+ICW++839VD/z9t/xNO+D9gWjYNhde
MO+L5dn/zAb3/lDkgisTTKzFNtByEQj8Qzsg/3CgChOV53nssExFbnj7t3BwALKmEFKxtVDSsVHp
/yfaAeffMMam6yNA8H3+W7ZjSvQLf1UOBDqcoZsshZjEN+rNmYZt4ENyUQOTMnfAiZjj9l/q/rLt
n8Mx3CprHHfx6DzjTWbKjexlXWYcOFPKwMSo6rvaqV+mKuO4qRPzou2OW8UMbhiH5n1CD7C1Eu9G
ZSEPnA5bVJ4oqERmrHXX7Kq5RONf9DMHNu7RAXzBlFQ4Ph2ck4kg/LXTCJOLYr544jeibaoaLpoJ
WamhJ8Tpp9Gr3wzUxD+hKL3iAjIusw8koOBq0HI2mDcSdFH77nVO6k9pyXObZRtrZNzsGSn+qZB6
Q6fTTrud2tBoA++q8mTzl1fk9jdO9P8q+vxWxvS4ZM3/u2QDrYgvBN5mWy66El6Lvz54DCLEkRlk
kAmTqZVMm4c4ifawJOZriJnpubFo/R1MyRNztHUcM6+sSR0cIz/b1R0NDAZ8TMnSoTKpWWDinyfo
wz3EApt9W0ybavg9kM+6skLGiu3MfrPuqo3ZtdnWdBO8y5YeN0UR4L2OrHmNHT/eq/6ogqm6wKjF
ekaiC5NYGj6PKIe06J7yoh5OjBFAEoVAvRQppztXXVrS55Fa/CBdko24077lrsXe05xP9jLnZRt8
kss/2Ajfu3ZPMgTGozrw3mcPzbHp9WKDFX5XGTYrqiE9lrhMhucsVNuic+RJDKRWwuIoN1DdXltS
aTdJ2TM3sO3hRbfuEVwFoUcLUao7+SYaVSvlkdXZl8WnQwSf3pitftD4IX2C8O4cE86X09jrcYBF
W4oPrxrCu4ZQt1y21rYOgXLM2rNObaV8+i1BPE8zpoxuehTn84umuExCB803l1wmhvho2RBiM9s4
kHdsHpJWy0MnoLpkAuCIrdkHzkNDDgO2FtzcKPc17YbD0U9XZImjCtFTd+MD7gpjxXT9HBi0GwCF
dzyDB/bUP4aCOM85iIkUMd7jZKAZIZhn5TnjfWcP2F/F/BwOhIFG3lc7Go91lH4ZMnpSI8vLmQ5p
4IMoXdbgYFFW6idFzDMhHDfAG1sR1Rh4ptsc+pukzn9XTXeyovlR6uo6vUl4MQaKIF6prRzTcdX0
qFdc43EuaIHwca7L1n0ra3sbmBWiR++nW3vxOlmwRZ0FLYKKuuFO3Hq/5ND2myRnC2kYyR4M2p3y
48+hZp6p85nmejZSFB4cG8XOlSiTe02kbBUzPgQbg9Uwzw62ouDRi/wkC/NLkoC5Y/vLQrsnMIYV
5iFjkbvy+YHtJMbsXROXNuYT2tp+RJKuv2NNlxPN6t0F8raxOmT0Yf+brDU8Klp8x4zVNolgmBD7
6XdpOu9Y1fAbashL/rtrO/TLNt8NTQ3Vd5JWswnmbSLn97p3v/tpU1R+cy7rujn+z/X737l+PeHa
rsXh+H+/gC/fX2n2N1q78YrzuCRyrflXOd8//iP/BLcr07cs33I921Fktv1DzidM7l3LR8630NuZ
EiK0+8eVrP5wPP5dfsmxXJ+7+a9XshDLNW0KE82z/M/A7fa/ifko/FzH98TCbvecpfr4682QMb+3
SS6H2mJ69aos1VfWRDvZ9wcXiqYHIoA82rlbJQi4ioqpytx/M6M+qFFC0bHtdcLiZGVEycVExbEa
SR9cmw9d4z/bNYvncnKe5inhkqNwXU9zzlRITCz7kux3dMMpsW/H4ssY9UceTa++DA5scjWtF+hz
ktkdo8Em1T4tSLP2V0EO4sY0p9/sZrEriWdb5/ZejIoNZ0QAc0PeKe7ltzZsnb01Df9F2HksSa5j
W/aLaEZQgOTUtQwPLXJCC5FBrUlQfH0v5OhVddvrQdag7r3p7hTAwTl7r+2v0Gqc0hD1gv4d/+O2
/z82VV2r/Eckg2dKdJAW6ZeWI9hf//PCqQkxRMzhZD3NYljni/s22mhfBKrdyEUC8L9/mtD34b8/
jrgnwP+e9PFF/dd9WiwDz1+NST0TJit8SDZmPbjf6IPOEwMolFv8PwukBd2/NRAZ/H8+nwfuvz+f
GaPjmZbLH4g1//lzKdWkp0a27jxMHg2zfJwC85nn9J44Z8x2RftuGdDvQQyYq0vNQxJ09rJKZfq3
aDluWcltAjyDdP3uf/9itiP/70eYutYF92NTXFpS6mSC/6FHFUPr9IaDI2iQ7XS0mvyRgSRDeqAW
UYZiYcIkCYVlpzT3wkrsZ3t21TrXTIxI0zEan2ovr+YWzBCh5Pa3kdve1vLMXaheZwAbEaCNqotR
GBQxygW79/eV9JYtuyueP83oiGmE7jmTqtWYWr8VA+AGoEdmV/tIDe+Ry1G9EbSSu+MAAKTUIBD7
OOAYpYE9MN5HMr9PxNFSyEwSqt8RlkhNYweyiEycw5IJcnc1dKSDPpIV9DZUJN8WZLgbo+xg0Bjg
D7V/FjXai9fb6zkCqJBjcnAtrGRt9cK4C9uDGoz9PLF9NjHCLQ1FgY4yBUy8R/WeQ01R0FPgCd4G
aColFyFp9grGygJrxYW5Mmv4iqsxLAoeiwVOIQFMEwmS5HLsPlYoX5wII5tPAqAaAu2AhpVU0ceu
LTpmPeQXWYl9rpkyrj3/5gT9AsMlnr6eX5mBbUnDI1URjoyjgTI1ZBm/TcE2wpqxNHRmwTQDgybi
Qxynef/3F/maUqNxNZUG14QQbAaNspnD6CFiZNhm9BINK/qwRP+TtsGLgQWLYFpvPcPFqVRwMCS0
UXg5Am4Op+rL0iumI+V31sPLsn0G1twdKA8GBJmWqaHsaCPk/PAWMo8HoScysBCjWaIOBA/BfJS+
EF4arPnQSpGQDM2Cr0xg653bE5Yc5jzQgFqoQELjgdR4apL6HNXhj+UO2p11CLry1c+SQ+ljW2kZ
BpKnNdSPDIaYoUEhQiR+qJaESF3guTqJIP1oYRblt1QDjCZaebnV/tWQKUB1VyftUKFWplhhn9gT
6fXtIH2tUgrzQgOSLI1KCmEmhQvAsty7RK4HVMLc4SRWNHGhgMJGTpmVwl7qYDDFsJjovWQrofFM
tJF50CiFWshNhUY4ObCcwrx4xNVV7hEyf2tOIwm2pLyRpmHyraBB1Yi51qImzRROlIAXBS/knMKP
orDcLBoo5QXNPYg9uaXjtC1itU1hT00+ZsYM8xhAwxy7GoSqhNG/eWPy/dw0UAOj8S50QfT5EBCT
8FpI/36e7LcY6lXOIsT2+gxfWb8Nxxo6Vo3xLVcdOmEUriGgq1o7kV1lvXUarTVn78VobeEojTmY
ZPs+1hiuyg2uiUWQcpqfhP0TdY+OYX+DNnpyYXjVsLz427UKalB34WgxK8erAvdrAilnuABH4YFR
jiBmdY8enLCJvj0vLM8XT0cLSUzRfdYPppi6r3jBlglxLIY81gWoFPM7tDsQ1nYTdLIWSpljpK/s
8fuA39NDMeOUfzZwY2bU3No+naGdCzi1BdDP0r8CEloAES0feeghpFFkrHkzLr1GpyELeqGl99yi
5fXhNPQJjDVYa09Du7cUk3VAsgIWWwCTzYbNFsBogztxEDDbAD6eQrqW2MVWfmEw+El+hIa8udad
gPk2wX4zEUfksOBamHCdLy/KG9dlAtEsD6919CcF1EMsNlEt+aM5oSmD/eBE6Rdr44mBElgY91JD
oksh0iElPDsQ6iJIdZNG1gkuVAbDLtQwO/sf1g57P7bWfQnvTsG9E/DvUjh4RSxwnNeXRJ7DpdHw
hk85Va+FwWg95/kx6lMIVc+EricUrKZcPiYKHWqePzchpGhofBoSOkHn0z8eB8YW894BS+Qu6yus
+4RISmc7KvvkBOFKYzcbuLV4zLemgNIKltiFCmjH0AFTcy8BsLpQA2kDnBkqvbnQBIE975qWi9nC
GYSZCMupBZLykvoMhaER/vs87p5+pKbBeoPEs6ugF1p+IhHNRpuB393F9b0/JjdAbmwrqRCr6kfG
WKxMP3gdC6VjR4yHDljiCDRxAp7oDuWripDxwVTzgCu2QBZdYItxDDwOCQlIl20KjLEFytiVySFd
7mNGgH5Y3VesWMUCL40tRs6SJFRCeqzgkFubqr5LLeaI4B8JBF1x/WA2ZTv9l4D12hYRfgX57Dh0
3OnCULfRASJmEotaOoD5E/s54obJ9mgJGH1Bde6c5CZZTbpy3MUQdRRmMI0hnfKvGNBVD9Byokp0
2adc/KItwEuqkX+Lq8uZ28OcbajsmRz0QwkoUwDM1O9fmHZXaZJrY9cs4vVrVI27PmEqMj45/JLB
5P62rLuYtMLM3+nZRObi6eDLhi37Of8p/f+lntc9UM+a2+jyN2sQbSdxLKrhUMDGHVP/arkaHvet
f2aSIooAGbqADq2Uux3ASiVzuelBiyYgRv1Hh89gTr6OGN44YEgZvGEvBQiBeSNCUJM8BKDJ4F+F
xgUh/2YUwcG0CQuP3bMPDyMwLQ635oqzy6bGGstze6/fJv3FKjCpA65OG2xqDD7Vj8CoAmrOYiSk
eXUxOQjQ+L1FQIxHjulLTPbkcCDQ+Y805X2o4fWx/TdY3lPQrRPr64o375S0+aM1+guK6T1r4o6j
LZNMQDBAYDVPVwCF9c3xQR/6U2CxpHxuIK2fivk21OOdxpAO3vuw1KdRVveFUk8B4NnJA+A8AhrB
Sh5mJ6Za0n1rfGreJxXNWy/OTzXtwdFdPjOI2V06bSSzTzaRDW31raZu6qvbR4Ct4JWgIt47DmRV
GHcJimXJd3Soj8b8WhGxuXyBHkWhVJ17J14J7MJ6hWsnTjdiNccZN2IJKAGGdQqwt+GxjBr3rB8I
jNkrD7Bvz5vEkA7QkjrQQFz7rrttCGR3AjiJ+nXhptKLQynPzRVQuwEImyGdpPmrAisMZLpkWpit
v3RBKdkCpcIWqMRe83Ql+ihq0LMDqtiknaO3SSqDq1W1a7QxX3125xhnZ7hTwI71Np7rpxwIMmXZ
BjTbJoIToQm5dQ2uJBweYHpxlBAPEZ58jJ+dz1I8HDQ+OmR1pfi+iIipJGYAx5le9GpQAmimXN7h
qeH1HLb0Rje6plom93GJkltayosH6DnFmqzfxRYAdKpJ0EozoVX1uICI1osx8tSzMxHuC0J6oWg2
IntfarR0Wd8nnnqq0ulhZFuRIKglq0VT+ztnBlPrl5sEIMMMsnqGFIeFF2hVtNb8Veo4gFjrisXY
iX+Rl+IB/5sxucHK+w8fjUph3QHJHgCsz4GDDxx888gojANc8xl6vORIv/RaMJBVXqOhQJQ1TzyS
XUU57+8ai7x7MN3DCNDuy6RaG2Fwl+M2SH4UoBgj/DNNb6XDtokbuBhy5jMjLEh2FiDGLMTHzE9u
+jeM7bCOoDzr9cwkir7hw/06OZDjoBtUe7cbnlzQ47VmkJeaRr4MA2Op2Hn35/o+4jlEmPaoN6ce
kDmIy9UCPtcd5LMAdN6azkkBPs8BoFshFXXLJsS9EADS9R9VO2e9jA4FmPMCah6vX01FGEC/0EWF
pCdVKOLokRX40bQBfr0dudXY8/Ru3SDE0mu4BN8+g3EfYduFQm4yar6ETlsjnyqg77P7LgE16/fb
ibzL4FDtlv7OBUC2NCTwimo/BPWpSr3LDFJ+RDmBCgWtyCkFOA9FT6+3rnXxMDvoTcDhGcqA1JuQ
arAtbekXrOYKa7Te3UuMx8DtTcxAERO+zg8OWKavPsoyCNwNvGm9Mbog8hWofAUyvwad74HQny0+
ZaIOc3nfqArmzn7rCl4N9CFHhaXXcOWpCzCSY7J9ttDNy3XVCt5FHw4weC7fv8fDBGm7uBkhYi50
I8nKAvvf2OrOKv3noW4uCco8i2HvKCABC56CzLo1iHl7cxfMSIgJFdAYe4z3u44oXd/gX5k6ctU9
Qgh0/U2thdDNi0B9EVZA+u55jkfC298bWW66msxfqphEZxyEUb6LtH+khdEtYem6mk3J8qWpxJz4
7wnIPiB5XCvvGdjSXgb5Yww8pcSz6Gcp3HaHH4sLgkVt2hmt+yFNokugBm6m3j3Ebvj2ryMszdso
x4eCKAdT2dehoBmi+C+bhs5EUN2aMERPmqrhg7Tfk/XiQ7pMF+pCV36lJuKKPImiS5lSWVhaWFbz
gVFbv3lj1R566eQQ3fKPPoeeU6Oh2NCdJZ1C51TM5QFsEedQaTBJnspr0HNaNqb0bMr61KaMcZ2Q
RRBIWSPJwRAEYgAhfMohDnsEZTgusDednIGP/XnUWRqFl0F6I14jJ2bDtYV1ycmyx97PrqGzOHxC
OSzCOfCOl6RdYA/SuR1GSoJH6TwZDokegmgPuyLjg+lPgzmF3A9Lq61tPT31gp7etv9Fbx18FEJn
XAgJQkoSRKjmMYSSKQJsNtglU0usyvNI6AjJv+8Aob9A3IBbtU2a2dG7qPK7qC73EbElDfEl1OsC
d4pHqAm53595zgkE4UlkTC9EwcAGghjmVK/dwo1xANuAQIeh9dJanPWsSHsia65LxQe7TKQUHUxs
92Gy0ctIQPwKBtR1RRzLQE0k3aA7dLbxuujEltYmu6UxPkyiXBaeLFyluPLYPJYNJ1DkUAV51qSJ
BwdFGkwX+5ehL9Ota6ePqp26Y6FjaZQHr6/SeTIBwTJKJ8zkOmtmhk+Gt4XsdJ1DUwjQHjV6aQWI
biqB6mFmSNBZoGNfMPA4b4NOtakj8m1mPB0Z9lJYbvWydxgzNsTV7/vWdtdK5qN2rGJJ6DicI5om
vntGdESPK9h4vPNK+dEL0BxcRiMHZkvH7MSFxtANxcGk028ijlrh5Ma/QigLXKk17kpIS8Dro5Ti
lMOWSdgPMryt9NlJKGYrD/VAzC5txc1tiD3cJMkNPOAjiZbblhihEYndSKxQrvOFzJRtgGJFETwU
afzl/MU3ZiQZ/VkMcWVZL5nXb0NQFJuAAKMwCh7MmajvnA08AC4D/pAvhXt01TfMMOkfNJnammx2
g91eq2Z8AGG2izISvs1BbVTt/41yNr6mtneZ61Brd81tZhTFEqDeO2KYIuKYSp3L5BLQ1BTNxY/z
hMKF+Av2sCn+EfZTMGQQquKD3tlp3167agYbKB/9SR4VtGnx3dmIEkJuIsmlzH/zmxeYzhrEqAnT
be43LQZp637Q/lenMYGOZUAnbpOaA97fpD9R2CsSMv1bmsIZSaKEcYp7ob3HoCgNd94Y3iBfIvlr
fORaOfQl9P7Xcuq1iPK9tDkklpxsq3iudpVbNtAb2UTV1fTL7DYszcEdvYd+wPwxZnZ2Mtt2J/rl
1hqtiXMHLRs1E3p0bHVFPXkbNF4xSImt3ebpWgqkRK5bBE8pNcCc9acCAS6dmyR6bvrg0TbJgSe3
Sex8+hTtsByaJXqck9kF7VWcaws8lyAMI51vvkNqSNjNSH+j5hgYSYa00n3zC5pBSQ/3z/MpeZue
hA+a8FepiYNtMLbMMYn1SUdM3hVACqahKNjwKSUzqVzac+Gioa/qNyhgOebE+Aj8PcclbMi/qKCv
SrEuuJb1HHs+CmwR0eihk0+yzVlps17vfNQLU4BuCV+tYv5ElHDpLIBTjSw+bC/Z+j32DKoVQ/gA
nlhd13jhz1wEzFuC2riLgve4rj/kPJCCAfuO5vU3TVxj24UNG6qOqvBUv24NjjjCnJydIb162yG7
XBPaMm+TjElj4EeYQIfwo5Hy2y7xQ4VtVULRxCXCSkcd3pmioSh113ZPfTA1GSpGNI80gc0IeWLf
3vqivMRtUW/mLPixC4SVvMlpCxQwy1lkF9Vciih7XshQTrC00iSE159+1IJ2qOk8eM5oEtBDKZ/N
2K5Bs+GY65h1pCGZIJOyPgsoHJvORe/qYvNaNykKBkScO6/V79uYchgd63pnd8YDNjZQnB1m8jba
xL0tL+XyrRZkWRRb2V6njoV58utgFAAn++yU5m8HymM1+OmvTPt96CK7gpbwa9johI3pZ6EBtxp7
CkYPCC9uYhB1+atvAzrttesghJWb98bKfTQbPCu9ZHLqTxHASrwxg+FuQob3UFRadA1+TsuwHTgs
ahGnk5JZUE2vC2uoFZFEnfp7gy9H4EGUb4aSrIkQ6k9oLLvcT0/REr8A+Is2iCXWXppd84goWeg+
tMvthgiTFrez0/UvzezU2yajxY7v0Nk7Po31oaBAdOeK8xpLh0+u7FT+TaPlLXcQM8/K+krPS9dB
+aeDXJrjDy60NUSpjzRITnGA+q60javd41wsy/kylIBHPfOjKbduDrjT9Z0riVi47/8WTnRJ0G6S
iXFM4zSF1NDdW3XjkI4xH/20u0sWOq5zSTStPPUKJlUykWCD+lqZa6+asM2kU6GlgxzjrEpn0JRc
BdehgY6otgut4GKkzVMbdiZJMDo7hEMwnlPHpLGzzt3YP5RWQnJTfgiaAblbFGoV4WmITdK+ijI+
oFJ7aMHDJoYtd75hvs5eFgIZ7/XyCSPYVNbO6iyUjFR/MuiOzTSug7ndTdgNaun+2FULTqv03kyq
PiKXb+CpGBBY02fYMmUyK0QxVZiQlBT2G5QTEKRr57UNjZcpU8e5ICOoZr4nzOw1zJ1slQehu3dc
bpmxAH3w86+kZUxRGNaxUdNbbxbwm/34x54D+GNAuiuF4D2wrefFhapbRL9WD9i87YBpR9F0CI3s
ZjQ9Z+syOWXKekrSHHyGIsOrk5gpu/d0QWNJdcV5xwlP3fQzuCErE6ofBCeHMHVf4CRZhadRvLxy
02T2VAG8bRGuOOmBRaZ3mzBOH5CoDNjs844VMxTiQBzcm40FvevzjyWpH4yiszG1AOItPe81f5Bz
9TQ6y3M+SsRBnXyaQ0BxNoYAF3UqHj7WtsgK7mFR/JKkPUM/bzdljjICZ/PXBP4JC4IWG7jWagqX
F5OHbLXkAj1JGa8lJlk6ls1XaS07lne++lCQ6BYkz+CfE7Suc7wJUDmaXIltnRRyK0Lcli5WlbW0
pteoY19LZfOS5eJzhsdtNe5XnpefsTueWxAKK3/4K03jUdcVmbU8CRPB7miRL2aVd9HQvFlm36yb
YeHULEcEUomWsCC9txXW6sgHjxRG0b6U4evQmy0RhkRY4yesMIGYgB4LorxL3Lvt1FgHYSS70sto
Q6M2xYtQ8rTznKyRRWgRTrSZHD/ZeDhdntGD79LM/sUQZVwr7j4emwlcG2ypbVEXRFGVMjgpcO9l
6sVPhpo9cEZsjpZnoBu2pw8jas2d8Ia1lUI2jz3PeC9HcQxizWG3FDM3DCQ36YX7hWHcZRwgpi7i
0+94eSOwLQfm7qQTunPytEys/iyY2y5xYrBY42EZACDHbvRaj8m7K+vk3ndFeloMM2CLA0Hl1t3V
A/uP2JQ3jxQOazcPTKCqOMtPY/M85sVXiCIc5U69rqb24kziy0wrqp1q2DJZR5ypOBNoO6U1E43g
pRdpE5w5T/7DoKxzbAtygtoLYXIgscJr7CiQgxk5OPN+CJd7aAU/vREyCDY4ALMZ/JoGCZwqQdXJ
VR6PnutbK9T5fIVxLmhRclPxviaoYFjCa1OZIPFvUOtpmmIKp1aPqw9V/BWxsEluzH7nYnwW0AFX
qSuPiV9sptii9p+I8XBujBWeEaZ/JYjiAvXhGXDY/HhrBepzCCnX+yW888i3ofxOTt8M9po1IohU
+y9xSWYo4YEIkexh5i+OBzE9PHbteDUrf6L0Xh79iAkUqrIiSXZFjzqo7ydSi3pExFOpvgpp7Wq7
+TRtLKbjAKNQtWfuy75lhZ6M8pnXEbdlfRcm9d/YAhVGA2cBFuKYu7LCgkf2+5FiICTdjEENTceL
/uPb7YhtqAxI7cmPsY99UPivys5f9J9y+VsBTFN9+hB3+atIi0/K+re+s+7nq2HFezMdvYPfu5h7
MLqdWXZQS/QOBE7ZX9jwME5p4Ezu9U/JAlVMMKat6uwRVw2HQvBrIlqc1Yx4OoNGTQ0n7oy2HunF
tBclPrD/ROugcZ9Y9T8poS5OCrQConBjix9rKf6GjfuRtMZ+pAHfDJoJg3mZ7SF/rPGWLbF1XBb/
k7yeX0JDL32VPZVPdSz9bY2LYMz8o+INrJBsrHp0SxsvBYI000zlhsAOTfq3SmFMoGHFLsOJN7FC
bu+wfMGIsrcI1YNzamY4OLxD5c3q5k4ZzWVscSs/yX+b0L6QDfMnzBcbRTtW2KBmpiBfgLckHG1B
yJo2KQSRFFfcPHRy6en8e1rGNr8VgXnmWnzAvGEz8pfDlF/9RTbbWWCoj0EAbnIHbElrkwPUm0yX
unc7gA9DqJ9xh1vfWoVe3pF/tbbYqcEOFW8l/kX2qfxsZVl6ReyWT1WOD5IQEiZ0mLSHYZ+0CVaQ
wdOKbw0w7C3SOuAWYsjLdMepIqImuhdZwiigQaRYAbLZ+A4MHtEflSMYSgD3y9DPW/l1NqL3SQ/h
BjR9DIOsZUZWPx5UVOzSSb2AyX5DKNADZR/fMHKRFChwpCJuabYxisNNlAHKrfbMURmc1+AX6oJf
kMn9mLAJHsoBwWvpOduAPC2mGF587KuGMJLOq44hYVU8LTnOoqzhyNvmd1MyFtsSCsfZqUW+akAe
tnVLn5texko64XWqGQsxWqSdYuO3JDBhzJGFBtxD/O/Bg3AU9m0z/9PWvGKdnN+80Lx2A0ynwHkQ
LftuDioVN6fLwTsSDyXILxGX93YbmgSJLmu3Q1xJp4PlX0JXIQhwSqd1bDQ+CR5sou3cHWpAtoMv
qVaj5crwHCoQQya8xeg208bEFEKhxJR6a3Ex+RWPpNBMm2QQ+BptYyvKmGwLSKomnJDCNqhN0CPm
NskCIrqO2Fow5BnLv8oPBSozsTDbTLMJFovHNJTjwVxGJMn+uy+9bJO5Y7ZapMmLIvqV21YU01So
+ywx4T3RNC/pt7thgGEKkLYXfMQtR/cMoYdTA0ib6wezGO11XsKV7WlmWU1xWWb1OtQSV74BtMuZ
1C0Ik2Zl2/ZMYqP73SO6b2DFEBrSfVW5CwsicR/p+B3trr8BaAKXxoLllaCULNXcBRnOy+UOkQqk
rKB7RBrZr8epexx92m1mnXxUUbRNI1rCdd2z88lqS6vGJYtyeEuqmWZqafw2S0wf0Kteq3Dc5m7z
plhT1lVtwft0fZalqnoIlxhntQPmMM+Lj2V4b8BJFwtVja035YXKMgI4vS5AO8D/Zx1uU7giBnua
ObIZwsWAFzU65wp5QMVRShaw0VDL8a7BTRNBsYUgsIavEgIN9b+lvt5mxciwMGhpGZinvdp4mnMb
KXPac7meOskzwTR/lemwzFSxM0WSuCseQVeNBJzWvCVGnWzigHNIsByGeCHtkqq04wwN1gzVjqUS
xpT4goBz7K0UyWkVkElR2lmw4sQYAEUNXrIevbIRB6RzDtaMB998p08bol0dOLXUBm1Fc7rS/qMJ
6NWf/+5tNnH8ziLxWlgVnvKw/Z0s5+YZxstiDrSbu5RKnI0ick3Y6/hio+Av68pnDb1Vua9i/paR
D4Z+dPHNSED7JTGzoUXOtZnGYMDbvcm/ihQPxFbMMWWVWkyK+2l0VmlltIemMM+eOzWHPOG97KPi
t08HUjiqCdKBAD8a18GnW1Z3Lb0NOYZY+CTwhki0B3ILPqqi3As93zbSWWzCbhgfvSU7ijmDkuo0
fwLO7XPbHIK2eKqT+ivo4j92/VfWJk9sehKYTWhRnv2Z8wdRGMQTR5DkCmJ9WyO5BzLzjuLgqQmh
MAGtPiUa3ap4OtcLCZYxYw4rNo6ARdhXEuRU6NM/lnJ4/vdgIn+OS7/CYUgxo2/nkI6vfUjOgxs8
WJKIla71v5wuenZRqqzqFAlBC27UpkXveO0joIB9sCzXoMgUcLOfSnDsVfWIuCBD6F75qzIQr2UA
vMBOvpPaP0+h0Z+zNPukXcabLRBVzrW8AnQ/zWUtd+MC+0HrOkI4/uuUBI5jVCEFJhrYzSSFWN99
5xWVt14NvTL7XEAP/Xu/lmr8gw3s1TDwRznKZMSG4kj/hpL3MFW9uYIO8kF+oYkf3jqSo/FOfNVa
GQ5zmly8lAQ9NwKLWInX3eD0sLIQNMGA5hLmfgc6LzG3qqJnVOI5Jhf6Tx1E11bJam+n/rwLvPlv
l9qcoNT8V801oawBXTfI0vrFjPAe05FjsYgMzF+jLt9DagJ0T6cl4OZ52fib0DjdtF6CgIsMF/MT
a+HFVLqvsK2GkJzQFmpsEMuV56Gx7oZwM+iWU2GmN9kQaJvJ6Yab8VIG+Tf6+S2Ivkc4u6/AjIzM
OI8eNOzcpchJeT5gSjy0S3VcnOR1YSjdeSYdn+7RLh4twrqYm6vPpaT1p5H6zSh2tPT2wmLQ6S4j
xrfae2o5uWDSIA2JySBZB7Z8GRbrSpzxDj/jI3qKdX8uhU0Vlxp/3bC4W5rxJ7cwZ+bdsZoEWR+y
ecaW5iD9a7vn/k5ZvGhWHa/nefrsvJr+RPwoVPx8F1ntF4rxH9HdF7im14RH6NdBQJ1aEVbDvw5f
/wx5BHKa3mCr0llWM4p9ktKZUwV4QyOXKTIdo5iuxJpte5fDKkcoUlarFNlGJkDqccJ6cttgG9nc
OHJx6FGYDHgVGGrqgd1i5j//XraiRkZRTor+Af8cE0YXQ43icpUgyf4t9lHmQYCnHMHNDCZXVOhb
pHb/8aRygMXUjoWW/TaA4xyGr+A63mYvf9YKUl81NKeS9KtPbPYnEgTbeEAnJ/60FK54KVkAYkzs
OcyIkDqiHJfvGi0unOIIQ4j3nUnFws7EYsxhNlsTxDkb5Feb/0ZkN6OeaLaejTK5mIgu7z2jWHVB
tPbz7LM02pfZ706jYmFYMutbwjnp/eCUYXFOxPDtwec+UqV5k/uRk1XELDdByfxVTO43d89bt0p8
RbFFb9FCOJIyW8+c21huZW/DDs3JFimgWA9wNfqcrTS1fIWUS7a7uPqai44f4S0kyhd7s4PY0Vx6
IbemZEJoIBvcGghl8SgAgzdmu2QoS4C6H6TXoqZG7KmBHK/ZVo7lPASl8adwvPw4MAPJe2AlqWu9
PVl7w9eHfHA1mLNnSQhP6Z49uyMyL3SYAw1fTanpCcKBoEScuBuHP20b5Xe27e7I9OkYBw4f05hd
/QbLLZ2LFzEKgPBqXwaOSb5u/ZPQEhmF/Qa58z6nJtaXgpKFig4iUmx4DWRVZA3KUH+72SHsjP+Y
zuKHhIROvQhy3QzW9L+QEJrxtywAyNAGX4LsT+ljXO8JRmdmASoUbDn4NhJX8nhlRo2/wuVLMnr6
gfylOMEWylYTFAuePP/p5tKdgKnKmWhSY7aJRurGmgsZI04tZjSUYzgDAVPR79gvoMSq3kdG0xFE
6SS7dqoOtT18xCL78ub0HDQcQmQr6VXaWGuXpdktBTopyYVkFHFq1Lits05TXrOLbJjiylqA3W66
rzk2f3GCgOtYxpNrEAPGeFH0tXPsTU6JKIiJiGEPtYIasrSNvbu4WpAUN57rMp0S/qacUA8FhFSN
BuTAQBvPYx0QkE0OZH3NYcA1vO2TJKWYDQXeaLrqkw/hpI9DENnALrS84CkPrAhhdEyioK66YYtv
DWTMKxBuJ+URbENRcslG5z2LfCRpgvWmR9vShHVyDVrjHYl+vxvM0uRSW+9+wvhp0Q20EP7cpiBc
1nXBycratekqt901R77kjl1AceQoepHJ3sNsujKCWuHeAidVJ/3BbNOXQKbI52xm2V50F9Gq2UZ4
X1xS69HOVCaewM2kcMeNHaKEJGY2sMDeGiGyLmcstw8NoC8tgcClNox3Kuh2ndfBKVCQs48WsMLK
m15kr3WddWOyKkL17g3DWbsOrXTGAlfbT/RhJBXzZV6s8kqtSyS3PHktdXY6Nt028VgG6EVne0hw
zCJs7LNj+semtfOcTw0hTcGtgQO3dfrmJ5u8ayWmP6JeyK2z7ZbluH7n6EWRGy48ZkG5XmwHAj37
t+ScuS7S9oWeOELk8S1tawMBmkEPsScxy5/XPkUb/bJWnRvL/7YI3O28xiPMszhNjvWa1qYBsTgb
Nk59TBBP8r1pyU8D7v6pJVHtcTaa/MPjOMFM8NLDycXr56PiAcR3FBwQVknYE2LtpulmLsJhPwac
gpPUGS6LiNUFiZmOSupPcHvFxkY2tDYn1M8DUCkGMXVwZm7E8UAq4g7ByJ0gY9lwfUOgkRPBp/p/
xtFrt/i+PMzMtvkZlKl5ajlL0MMnVCzy07tEPbhdlWycyOIcsQQAf8oMlpkRknjWTMUO50wP9BZV
qBeQsyOL6WYZrQ9zErSrZaZUhIE8jwlA2c6NDITaImZy3QF2acOAuaRL/JPp3Vo2q3Ww/BnYTh6I
jM/WsHb8DTMelFyOU68D3KI3izwdOC9Y9WdjZkxE82QJXgojk3fzkro7QUkSJWl3b4yYYpopGNes
R+kxq/PkEQkY/OvSFgwyEeGCb2vo40fRA5IKRnbkArJ407ytafjegNTe9XUMZHrJNRMRwlVf0zKo
DVO3NQp0/hUZGXXV2kyB7ueZWtmKfGRy/nxH9Ge+poq0NhMw4DOo3LPRMYyA6KQhKc3Zb7v0mhf7
ro1cZg3halraeo1RIt1ZU2OjCK/oZbTdNZXetDey5H3iSp2W2XlzljDdgzvNCO1DgrTI7loAZVYi
OU++N5+Sfh+n9XAOcjSIydjxMJ3MiDuMBSW4xjZSsiJ3vD2Ny/tinq6m7EiG6QbQqMZw54Ucx035
PdEy20UAQzpzrB/h1RP8QyBKpHh5I55SdHOM1jrlb8M4eGu9AudJanyMyAye3bALjw6j+E54f4by
1+npb6Yji6LPPGLtReatDoP/w955LFeOpFn6XWaPMgAOuZjN1ZK8lEFyA2MwIqClO+TTz+fRXWYp
aqqs972hWWRVZpC8gIvzn/OdGRrQZQZsqTouTq25vGIpLrYtrjZKekFgx1TTpQuyRVn3ww5TCXlc
NCaUs51po3lyqjowlLiYMeV2EPi27KjOurMI3KOJ0WNnrxz4whvbcrtLYZ9E+5VXMJuzqmUO7SMo
02rO6ZjERE3bqvFZUfwZhxFDd3Pe4PuqTyOZei/l+OC0e17BXZ0VrG4mZQ7hUpzqOevu8vGJhSC6
4zZlF4PYSocd3e2YVXluB5sEYg8iLDNlewENmN23VBmyrrWr0Oek4ZvVzwJo8lqhBdAleBndYuRK
kN55FRdFeIVrg8nXBLFm7/dzttUXxEOOu4w0OfmdmXNkYsFVxO5X2c5HPCzPPrQANNKK7vUU/V4S
RTmGqEaL4npLMSM8OKubOKnBhXHg3VJUEcrNEs3lNp3CS80QnEQNcHh7bjDRInwsxvDx+322ioL0
9UAss+0y6+AaKZ9TvhSHUgLvdDvvwwy5YJsl0jr+2YYcaAQeifvsdsZKDQ/Y3cUlZ+cxDNR+mTNu
/B5+mFZxPElaV64dxdFkbuVXnGwsUi8rZv8UVk0CBbp2ATUr+TJ0zKt7b8nxCSbFkUD2btR+UyBa
Br/IdOEWjK80N7EbmgUrMC1d8dpln9/78/zViBH+GfYxQy+8iRdedW3jPCTRfvJwCCx+ym14xh3u
t2ZPWyrrgo3lwc56/K21qSl2QbBfWvZNGZafXZOOW8MpR/4K6iYHew834wmoGSdzvf858IWRhNAT
ay/e1mSn1009rc3EeeXTIF5CMw9z/WlfpSU1NbGLX9QnsxRHF3s0OB208jCAISI0xJxpkFxa7PTF
l3iUmM3e6Kt4Vx3ntNjaeUX/SyomqEH/yA39R4Z5Y9cw+M170tEOx9BQ3hlm+ehnyASybPkWlcT5
hNt4wEY25DmZAoYWPrMaphdMomhbdvHV/r7iUsVDEbP1g9EvLPnJ++bGWkmpqMEMmV4YBYS6ZVY/
3BYnohWVhKUsrEuJle06R7KES3VzJZVvsU+1MliK1diMrIzxPlgmoGUqP45dy3G9D8AP5LOzjWbz
ZeJXuSnJLGEK50Ts5R+nCabFOl2wlIYTUlE9anS7ceFkmO4g2ni7qQ38fTO3pA+jdaY8+1zm6EC2
n5KdnMzd78Q01BTKaxIR7euRYhd3iIi3RwtNi86tdzgjge5OGcywH+I8wxwdgYBO7ecqYa9tChv7
6GwynRMl4k1ED8JYC8oFhokSl3Rf5Uu2JpJyoy8gX/YAha88BM3K7yRkvdglBj7uoPV98VcyS6gL
79DX3S3r6mtJhGUdUi2PEAdZmFl+DuaJMayI+7ulCzYm1GEwpFiZaFnQPWPtmznHV8U48NQUlIcu
kXGKxv5aOhKgUuhyoCxECjSq7Hcm9QnLkgo6AprPMiGub5kMWoG2UXWgAFmaYNoHC4N5IaGNYPgA
TZ4c5IJ/omyLYBdbxXRwmukZElRO4Z/f2cV9EPMnLzd8nM2c4WPFhUJMRnPNJnXjOMW6QV2YaOsf
fQdLwJ/RDwOsiC2GI4kgJtDcoYXdaL2lFw18+9Z1UWgH7J+uvTxQJwA9P+c20U7EQboI34Za3kw+
p02rfwVdx9UJJsQuqpwjJy0vVsYmorj8ELv5T4JdNLDOkDwjN6bTFs/QzdFfMpGc8wroVmrSxIMx
TG3tzuSFNEltNIlELKqIJbHc4V4OKZL2arHLFoZzVQtc0lmwcPHRbcXkn0AFFhQaZbdW9J9TnU93
PdWAeyUYnwlpfkL6xq0Y5yd+nZtgGQ9yqnQ7IPXOZQ+8SNRMksziE/ZOxwF3oObgR7FQlETVc7Nn
KoKiBSon8fozEtQIvBILWeNrh7T4jghMPCph7gZajqSDPXb7HJrGBeT2a9Ulmy6oGkJkpORrsk2q
z16z2LZ3nokxQYXRsMZP8eoG/PuzLZHFQXILNn0A1bD9qBAg6OE/zTJ4ChQZYjBuG1dy40WYe8pH
NNDIf5/LKdrx8dvrCJWvCwARWxwKGTsPCHjZuRN0j7dMxyrdRj7qXnK+w/dYgWWCrINFhuketQqA
EQbvWPowvlnYOGb299DmX38nU/+3A+c/dODYjCCI4P7/I/R36c8fPzv5+QV57U/J+f/+N/87N2+R
jjdNglOkni3PC6mZGX9K9X//j/cPj0C8T2bd9XxBGJq/7Z+5efGPILQ8N8DxFrpBGJAV/ifKxvoH
/8gyiaphJye67f1PUDbu3/LQps235AjXCqxQx+f/HDo2IragsKAHPg0VBIlFbYU3F/hazXURqgiN
w+e6Vwz+yi9GXSfT85qJxlxb+qpkWr3cu71zTacouAQZA/l6qR+6Jp7PqYKBKbhZV9zBuV6991UI
Ba08Akd/TSZc1/60HVANcOK1HL0VKpe96LowX3Xn7veXRG+UtNTvuMQlcLzoKqtTCGd6+zHBRvj+
ql1wGLWR9T137WbXA+njkMB9ePENHWHKkxNzJ/80hwSB40NTqDcPd8WBwzChGpBhzW/KR+QIGs5x
1f3hgfgX4fp/9ev1zdB3BLubSz0STIY/ZrqBAniRsjB5mar/2fjDPdePnogOfHDzvZNgJ6tU3ovi
i+tbsLPK8aupq2iXUsa5rpp8zQQGxK8yggPpcNTXtkZw7lfCcGxyO4TkfKtNtw4H7xUVC0zb/I6d
0wXsVtPDphRObbYRfPmlzdCXFWKVTimMYaHS3TQitULJM7ZefXWquQctwoZgFLbc/v5I6ircATRx
954bPTkxdC7PciqymXAnG6PeqCFVBCycE3TEecUw/LGoMbbAjfnlyVmHsQSte6lBIILI3+nf/2qd
vz+5wnN808ci7lmB//tX/4e4vAq9efZ6RLTawAyShAsNp5Ro1xM59HaoPqKghk4UN9e4i19moW55
Q90zxFjrLPwWS9034Hz9MCfHznK8nWVRAq7qpbzLmw6lzJfnds5/TWMlaYjstjYJohXmSR1AEuaa
yvfxpDxr5IyVbpHdOHkUqTjCbFiDvWfiEv9q2q6m1I3+9sGlDRa33XYQAnJu39TbmFH+doadtvKz
4a0jg4wp7tIy3PkvCMp/1XL9i2fwN1LhT8gFU/j4fSx6KFhseAj//AyWpbAXS8YMKls9eMXquqE0
BG8qw8CMqDtUvU1BjxKxpQYKPG/9JvPMj9FzjGNqZgcCqTvJxrZPHTb2zNphgpEYsCrvnLJ5/vuP
VfyNgqC/Wx9WV+iy/lHR9efvFjaeG9tQyona/hphHeFLdYGzZl1/llZ/NAQ8AWdIrqOJCrfE2tAR
TDiNyN2s87bwTt5gvcGYMLa9CyLQAH+/WWRpnURZPkYF0CO0q4kzSFpuVDXxn5Zze6kDCICGappz
PhTzNpEkRV4TcFyXeAw4PUdfw4QbbuRT/Q8/r/55/vrpOJ5vs0eARHT8vwApGBfKNvO57kf+HG7i
OGx2lhgngK3Zclla197SZAwxLAvsC3r5bCynNiuuYrBtEkmgDgzVH+xs/jZiDA5JJhxd/fMtei4m
0SMh1PvxWRY2q2EKfxdQincW1zgIxc1UpAwBiUc94mrCAmDMtfoPHygcl7/9gGEQ8GlabHfO34gb
jVlAsZgzSovDQGxzaSEmmZm6xNWdVwzRyVjILLo4C+2CyD8ApmHfdvzE5lyeBJ1GTtMGe+jZGCrE
8DlZbUm3VbBW9rSAXKqmYxkyUKut4BR75SEOOGRmWb4xZHilIW35D5wOS7fC/fnzAj4HncNhx3Z4
rfT//odlh0e3bi3AwxBEH1DQ4u3g+V+t5Z8sFlqUc/XNxHKxTtLW2qRL951ozLeQQ2+gTQIGNged
qmwb2E+Fng2YtHUa0eXfP1S/KSZ//SZ9hwwme04AMe0vUBe/tNJh9iYqTcqWxpURyD2PIBPw0qQt
rEkeuRy/llgDJGftdZ/j7Wj8DhiEcOQuiZ7K2NxnsVp2JumpLaOwf//92ZyA/vprtMCchB7jHSvg
eKwPOH/8NZoD5FJRYJoLoMVcksWWFLG85UycLiTn2MOy9I3gy5U2dGI7qm/XYYGpCtkagU53TfAW
32FZaO6l7qGYdCNFI8S1nX8z39TrPPb9pQ/MD7OOQ5yHRLxa5UFSKBl69gNDpsqj+YKL+QcJl13Z
DBvL+m7phgyaoqyVcaioJz8JKjTETJfGLJgBwjNV65yiDVM3bjjeyG9wYIvVIyI9+FOLdZG6p8PW
jR1R4n61eMwjJH72+4DDisJy6IU3DmPTYRQgNSRcdj9wXml5KvZtr668L3sA5zhfHXpD4sZ5dTWw
NIo2WuywCThvMgwQ00zluzMZ6FaqC1YQlrn2h+UdhaTjVhBpRoVJLrGdICIzNVzLkTljNDHn8yJJ
kjy5DG0tzqGNU93s9tPgs3C+dgZdbyqj3qG0WHWryLkmYYV+ZB5MlxZzXmQssTQzZCOQnART1s5T
n1nn35OEvnemGoUidM/xBK0i/llE1g2MsjYo9vqmjEXWjRH9v6y6v2tqONXDqB1o7rg1Oz6azO/3
IgmdA3l7/MOFyeQGBZsOJ+Bj5IfqtMXPRwC8IrvmWPxURYTUj8MkPlPNg9ZN7XQsmKc0nvXd58ad
T8MpN4cPEBogf+PUw0c1x2QazIxpoSCWk1sOeHMZnoCAfoQ0Pnp5t25TLyY7W1twjTPnICJz3EHQ
Ih4DAWZhAonmhzKIvfbYEevqbBVe4rBWt97HrlLMpaAnEohBlblXxSxw5VYvc0rbHiwRDQ9O63Vl
hC6kurC6c7jHJ6VxyOrAP2BZ8tcYyJt94QEb7hdOpR39G95QHJWPPR2TWeAJstZOh9pWOPHaU8mP
OqNIMSJCAzIJ4H3kbfo4vA0eceBe1T8jh83RgIK4MUqMHxwZp12DludI9xRg/ZTFcO0jYV3PEHpn
PJ/pwnNgQWNfBZ3TrWeY1QSBiA73HkeIkoND4DThybUomjdc4sNe9RKxRT9JBGCsHD8Vf1dVhwSC
oGce1Ij1q1HLXkWzunNcDre+TR5ABS+OOx1zhumlSEBSE9Pfc+ICRMPCIELiuSRnUQHoN54OBpae
tZT1LSwBVA1eFutYzSZ0YuRGPFvgLcu1kRnEtwqxa3rybRkGUMczfposJMDN6M9QuPHGBQbIvPdN
WyJPDXAJBr8k1rpKKyn3HWI/Yc54F5btu0vkw6ANdBVJi80rk2pPX+WXEtFDh0MJEkezU0Bt1rGN
OM3MmC9X3hJ+jIWbiOHSn8SkjNERsxx8TWHDGBvIC5lmTA98DtTRhPEBoyXq0vA0DWQhSNwQBR+6
4ZBOOGhyiH77gtR03v4IpP2IcQAqRYeeArvMvwwK5HkC4NZHTydP0GOVnHVH2xiuTF12bnkxlm/7
Lhi7XyK039DIhw3M7JVDh9AegPCpL6Nxg1MsXiujrU4cVWCZVxpoM4ePNBhcszmK9mnd04GGPXJa
t35/P4QYFUmSKtJIbxQr1SCGOJEI1Fizf87c6k05L022PAwYZIhYpxLOMDBg7snOweXSRrUPYTeo
TBPFieO4J0f5Dt8zueFW/rL93ubsVm8TlQz3UjwxfCnvOiEQUqL4MgOE5rvzuj0ryCZy528wFZy7
bo6cc+43j6MwenbfF4wbZ7gVYC9oroxQWGZivkwOs2fQWoiYOEVXTRKcrOSb6IbHicJw+qG0nQrb
XjoD3ZJxixzYBz9UYu8LnstdWjNzMvsQlE7YPI/1sqYS46sc33suG0Sx2z3KDVUuaTWC0QA3BxRH
YDKmeivblrSOnJxgyPfhzKaMMxa2f8KelnEVVLk/vEo100CSfmSEEA9qMTHg03J875Lvcyt/n/bS
vRLkodW7kXd2jC3Qgyi0pkoq3OWt90pg9/uAxfFQG1m+L0VgcK7dTsAw10GPuUxITB2ZpDPDqyG0
srcM4PIyGtXt4W7KSCOWDdUfkzPKU42SNoZCkHiK1TbwJE61eTwvWTPgd0PHFL7/wyeUMntB8Y0N
tyH+dZZp1e6lQybI1lHypnrsrdLem44GQKk+PglfHebQRnAtprcpccPLOFFDnzB4bip6G+Iw6OGB
ORk29Wmmhy0QKyol3qOuoo8JdwHH8EcPxTKii4M10r79/sxy7rkwal7hzhVbLoc4bkTi0YcKlHsy
xhPvFgciEd8xYqixLfGPGZ+ubFADW1u6lD5EsYtw6Xvr3PIzYKv2tS7BlcYzGp+Xoj+a+lDhTUF2
mMvqXirD3g9OfJ/CPqkCVV5wpuPn40zFnIkDCYGdWyG+4HG567iOPpG6Qe4H5YNDfOiC+85ICDWP
OPByck2PY8XeFIz0lgve5xgL1qansWpLr9rN63FLV/MY6IAjRdhjlTPeElsSEvI09IGxbzmZbtya
HUHxLxKsfGycJjkom/3ea30eYv7rEVaXbpxyLlTRAYcMo0u3vkqj0ABE4CGp75b70R5/krllVoAn
Nm5P4QDooyOvz0fkZFunzzy0ZEeu2lF996uS0Olo7GPMWEeHbrK8DQb04sxdKX9w9pqF4nkTvZ0U
lDuFNHZFPX3Sm5VydbG3Ig4NjqHUM7ZY6F/ctjzQI1Du2xir4xhiK6IQifOd82JPGGmXHkZGYVHx
gPf5XdrZQNgWQq5gIZJl/WX4+E1mHX6JFoYMFTGExWCfSE9q7p8YsN4bz6qU3/tueDKtQ5u+xTAV
0rilxCXbptFPj/kLMhi9ACdNWjDNlEZG7xj06SGtiXYrDVVSj/FjHS6fzgCsA9pJXDMUytvmpkkY
Zl881517Vna+9xGvKPQd01U1pG9tU3/znOYj6KOOUiHGKHFQ/Yw6FibDdFAH8lOpTzR0Wsg15Ptr
G/JRLc1IX6nh/urpQoElsWC4gqSa5gNZabqbV4sKj+wikrFcfqCznRHmgjEPo8tqsCbvviYnmFAe
wnQzPLg4nFgKieQ2Dhck6u1Tqr6OOIhATpQB+aKlk4dq6Hcu+aO6n4ZLl4Rw0Ty10b08PQQEC+bK
OhMzdtXhmb5eGh+0hm0gZlta1V60vm34cLnQuy1neQp1LVjtwRS2euBJlfeUI5JjtKF9F9nc0fq5
5CXjGpDCUUJbHxDZJ5khste0sOVagadG+bVBkje0Ni+1Sk8iZtMg2xdavxdoEewIEIe0tp8h8g/f
lFb8K639l8wA9CwgZSjQMBxw9ZSg1POCUk8OjPFHziBh0BMFnIOftZ4x1HraUIScmBQDiJBBBO/e
ZhqLU6YnFJ1hf2LepqdXTy9mPcdIC/mp2uRGOrHgOOwzZPK2sVeBJYtALAup3dN6MrLoGUmppyUZ
Y5Naz0+8LMAlN6KH8rjAgmtrBtPKwj/B6MXVMxihvxA1o61UT2hyPatJGNoYenrj6zkObhHWzWOi
5ztST3o6Rj6Wnv3MDIFcPQ1KRyKpGZxsAKWEBfXISM+OPIZIpZ4mFTHn0YoBU4H0uwFy9myX9Kz5
/UNmLuY2NpLTXJivnkjeg6h8xzBLseriP0UXb+T76Ss8cYmau/Mc1kRnc5wvafkrdRae+Co3tyy+
44NTERAZA5hJGRlBTZeqAihwpcTlgy/kHkF43lEuiTUlppV88JYT5U6caixTYSJ0f1H/OxHih/jU
gXOmjetW1+AWBtGOh0LMX/ZkzSDWcFIODNxDFndD0OZNms9bBwFKX0Kv4czLpVwG6IZRPQnoEds5
Ij9NbdC6ccxyE1ovXarcXT6WEb5eAnD2Lglnfz1x416LCVTVQlNLThKY5goYDxzuMFE89s306jCa
2Rqil7s0MA7Cx8xMUcoD1l1IYAMBCU5ZBx5PuW2wYW+zgj28F4zLsA6TnFom+nub+RoECVUron+s
W+asTQwBok0oLxyCdPg2d+OxyzvJAuNBq9XPVpt+FHWb39Lh3bBU+WAoBlt29Qs/63wcwv3iJNEr
ryXOdXZ60hg9vUdOd+7DWJzKJYJOgT7d+zVGZLN/HfxEnaaZH5mQmPUtCrpmg5U3FZ15nzYI0Yvt
v4ugbnf5gsPVDTqmXZHb7pxEFw5CCA8NfNbAPMiKYcKxqDDslrWD0ZFEEt7KKKUjOJ/tTWJ0H9gc
v492BjS63pLgDvf0P90mJt6buPB++bUZr2kHVDp2DGrwufAjPJmU1LFgnB2Sh2VYe2eae5mpy4hr
wGy8h4s1bUM3ZmnJka9Di1ygxalHH3E4R68X1S2QRNUntb6Q0Gf7g6hDwJ0CyI9ru08NpBzmd4yP
x/lsijHAt6Zb2/SVONxyy/Ef3fLa1OTulqhtV6YSHZHQQe0hA7CUxD39g6HcV4VxWTJjONbNArO1
R5MkZ4+91zRvSyt+1ULSM2tVz6qqN1E2U9LodO0nJVcnWeoMfajduY1NRZWFCTpyQqot83yPMtGf
MPUdJ+W9JT2Mi54GO8sVyQnweXPh5Kr4bjkZcStsKVLBBm2PQ3GGTQm+njAa8fPUwQIndixe8pJg
NPIIVzmtrI4WhqsuSINrzX7bpgVe9MWlDKAD0BqGUBKZO3a0lPUmyIleIMxlnOqsedHYJ8JZ6Wxd
Jnd6EeS9SHlxXlVVf2JeqhVKAsGOC0AKut9NDs64s+lFa1LvY7acZF/Yot5SDrFiss1ShyyzKTop
AJ254RaPb7LjBjNVtrs1e7Wslkbe5wF2H5mYH5NptHeWPPso70704Rvpu4kvJhM2smoDiIl3OQez
IcNtTaAAeySd21l6h+lq15gUPHrjk6nfReV4LCLmm1O2IYUwxrkNe7nqp0buyzC4ZmC1KUMivVxS
xrIRJuQBhwQVbi9IGyHVbTGmsjj6LkxJ76rZT2vXUT+KAraaW8yAkqD4jNMQrwCw/wwbiF9mbvTr
wZ5gd7B558nD4JjDs1OQ8cN2J34SJ5PvObfVqEGOYoilHobmUpVxS9o7xmSKhpzqwodeVz9MugTC
1iDCkl4IEg7LOnRg/Vqz3Jm6PIJGGIHX0oD5Q7GERcNEJYkjEFFY9szzo9tIDwWECPPaErykRUa9
RLjyJl1a4bTagqyLLEJdaZHQbYFAQ8vXaGw45j0rXX8h6MFIU6kLMUrkOIfqBpozxi10AzhkOJI2
mkoB02VxYFbMmkHJJVlXShC/G1YcVYtVV9fsuvhxRwJYHDvMG3HMat0oK8TggYiae81EoBnRNVfZ
3UCkfFSc33OjhHsB6gGdpN92qvbX5B+5xzj4vhrsar3HkxPVeFQ5YWH34HmwZ+vdxuV2rZmhQQ/g
gEoed7mre3i1NkQP1dsNHggevr6M04coIt/r9rfF6oOnKeRxHNP6W+Fzg1ZO5+y7YHqf8JNtlhwn
pMhmhQ7AFtBy4TgYYNO5ADeftesWG2lN7a4tzF2TTRcn5nc0LKjgYQmq2c7CTTewi1lT8kz7xM+M
89yZRBDCRIVRTWb6cx+J43aozg6t6UNf17/oDa72S17RRTji8u2zINrSXfZktZp226T93TajRJkX
GFB06+ExktxoGhoxTkTNdwGB+aNR44CyGo28rD/LPGmeMIUfPY2/SJVQ+7mj9MmDCmiQVwepZ90b
AmfZVKhXETCkjQIqd80kwSXUbEFOIqd5I/bFYOJS11xwTm/SDOAN3OXxtCDlDFxnjyk1Imb3XcxN
uC3xdK1iX/lX9IMJOPhEQqn4Jezwxcrwk2OWC9nPyVCHnEhWiYVknWP1tBQwilCMxjpbWGvJn/nQ
CSBdZPex0RR7ukOzY1tVB1bGR9vn05xINfDRVMBhQLJsMTs5+KqZWvtB8dmpgLQ/1i3SHD0ZE3sI
j34DNy5VHeWMs/eLRmy+kTSKLqVfGReK+BbAWwL1tjEfMhzs50J/CYLln1/0+tszG0Q4rp1ru8Ez
/FKIzDvQSjfwVGY0GZpuANrb3UjPSrlwT++pmbN7VmK8BvRZHr2gvKvDnJTexFNxjgNkw672Nhl2
0DWRqvk0hFT/tWF4CnmevCm7Q0t5z2aEORYIjsIWqaaMSBtxDa/6CsaYztugmNlBsnSTTZSyTelU
XDIudseFeCDO3tsSBPKUJyK5Uc2ZIYwGP1390mW4YzbuhJ4Qyrh7U2Z6Hne57JqD55Q/Cy5Kl0Ja
W/45c64AelxfRRkYVYgyeSoV2CVQal7Z8jKX463Fwb3h/6ohZerFxWJOfZ2mOdA1HYCYQjYrNoEa
3oUDPoAo+o5e1QRcTbyx49I+ZwxqSD0yN2w89yYI5O2YbwarlufqDkIvVnrQ9/e2N7wri4eVJYhP
1h/kXR1kO86X6V0UDpytEsgxCE9H0Gx4yO2m3BMgXYd0dd4ygqhDJfZmVZkPTuDth5pnOtAoo8Uv
nrh+c/IxQux6E1OKE4G1YDMOtLV1XtsirZEEoJrz4HWctAqOy8Iw3G1tECDtAq/feYZxdSF873UY
u9Np7XjIDDDBXXGAXMakgeYOs3zPc3O9LMmy5X3/YVrOM33rxXqgt32X2uMRQMG7pQKXsYIxwis1
/XXmkDoiRgoY2b0hR//mGaQ77ChHwxNPcCoprHno7WR4BkD3kc4FDWhRcMxaHIiFe/Xd8K0GTbFP
CAg1vnMlCoH+70KNd+xNb2J1bpzcOIDmtp5n3WqsUNba0llOYiqIEDb1hUUtYxabzScnr5ajNZJX
CZz6g/rSmYckSQ+xUizz0GWwL6jvNQDuxyrjLM4g6GiS99uuS6PB5IdfkvuV0Z9N/ABbVgI203SJ
LqJpoks4kR8sy/zs6j+pJD5ks/8a+Vz52JvdzZh6h5Qe4BNNn7dGcgltLFqSbCggkGSXczPdh6WZ
7voWBBEAJ3vV+QlxiSa4b72FAl+Su6G/fAvcCaiI2Od21iHg1L+EaZOBLBTDAhW/NmWBJ9vRvkeu
waGvACDHHIO5rnEy4VeiIIfStstoB7oKOo7PiiPxiMIio+bJMKbXhM7htTQ6jOLFqUiABSuoYCTI
6hsq2zmRMEtKu+RaYTNnjUkA9cTwJMpuFt7Hov2WOsPyYMryivHwGrjEwEDHSdaFxt+5Rn1sE79j
237CTMbhDxWNT6AaDhNb2ksfCGRjiYxmu2m6kcXYXLLFPVW+7jkN6FRDHlmb7Tw+13V6i+d02YGj
RVgwwQ7X1BV1v2VDIzTB9ePKjymwz9jiK2cOzumi/Rk06dpdobZL53A4onfqmqffurp8bRdOrJ1p
Aqc33a1MKeH14vixbUnxVAjL1AadIZvdU3WMrRtUFyPXlLresT7PNhbZIUv10ylwsnJ5jzxVHipi
yNuW2GqrPS4B5exS35fKimWumgDbwOrxzeYmeVsXI1bXSHaAjtNPA5fsuo/H6uAm7MpmGHNnGKZ0
LTvvOyKqtR6HrtvC4+z2Ix3iG/y2HjFzbfb9AnF6TrjKb5Z5do9pPEeUey7zw+LGT1npksfzbVah
xblVEyfhWZsXknKweEXqw2Taw1G6If7PcN6HJuHbiTbmq9mIrVtBRQtwBOJwTzHRkr8z+uaQVZIQ
4UxzeNwyVUuDl0mzGKvLbGJurVParhruvrHFOLKOqZUayKx0oJy2TsJV3A2NE8Wyv4E+7cMkflTQ
PB9NSP1laaorRxe6j4eFlqySpTeNdY6zK4DXkpPcFlFQHm3e2rU3XHjBBv34H+sK6O0Ivnh02gFU
/YAmzvzn3Bwto5/eeKyehjbp322mEVDy0tvvLyki/g02ED3z/g6OIXaHxbnnhmUfvFxPSFt5R/BQ
bcKwIHPTY06Oi3HncnzlWGT5xzHv34fCGNcj8usacdY/2SX+Hw8zFEcwdWsB9Y3IuMD25m3k9K+x
vWDUGcq7RpFI0WfCVeMX+NTahRLBqHkpTI6XTgoZHd1wO6quRfLheRYyvnPwYkOiQgegAWFe21P1
gHHdOsVu3GysiWNky9kk+ZktuJ1nyjW2XtTftVSLron3fyiDRoNsBIGaODsUpo6RAoG6fgEDrWKT
uEfOOhTMHEhk/pLMxp6u0npXhN9Gv4I1YrOR9ubd4FATsUT5Mx4M/NfLF5xPh5PXArN5hoNReD0m
Ls4JK38Y7M3A7BijAuK91TIqiSj1TTObJ1mC5QnW83CXWomzVuRjNiXDNnIm1bEaCg/vQATZa0pG
JD3RXAZ3ZyRjcbPKn03S1ffZxD0y7oCY+jUYu5xT4hFfb8MVjKMZVDWzqMK7qJ7saxp+83L4lQpe
HbYKmO02DdXHka7iG4LMPduIs+ctKlb9GDubFEgAsIUGIA2+DcRbG9moMBy8U3zpZwYfbbDc+VNh
UP8jkl1XdWcQICRHfXzuDZuoYPJMlNp455zfbabO39CBN24okNz1IFs5zfoGH0N/UwHPgZI4F9H7
Yc6FKt/ByOchnoN5z7HPI37JYjhEP9y8Z0Q00l7ep8VzJqF4V92xDKz7IBreGHbML64T4C/y/c2C
tLBvECOuMJZwZyG0AT8e8R3N4T5IMu4qdXCzqY+L2HPWsWlipLace1w+LcqYT1bO6O6GCZBIVlND
EpugEdkvAUVBVGUqksRHfPgblJ8UhB2HZjFP5oFQNaF0RPQL9zQTx32WPdQFGlNGQRxANfWc9bX7
EMwDs0bnXsWjfZZmsNymou7ovgDmYKY0s8f5+ND10bni93jKZfVVRySqPQ4f61QOp8mbOSqnw2vc
41OMw+nRhBS/jx1ohEH8PMbZJQ879EFDTCtpi9e2PtDuAmsMHXUdlvIHetN0TBYoyLYJZruQoGxo
QqqcKV8FjVke3eaBbhn/NllIcXQZcNTp9aGUELdgfTLKmPJ3OlwPZkWFyISzZ1+E83JfWP60sQKm
Gl0sY3RJfeMnyb76/ccas8CRVPOyxjBg7zHqbNAL2zUe/OsIXfQlb61PAC+HMFpmFMYoOTQZNprU
d+QhNXB9siRvjVz59DYk19btWRRIa+ULhDyOhae2+G28gsCZ5v5zh2iyFi2WtkH2b7HXC6JT7clD
9/l/7J1Jb/XIYa7/yoXXlw2OVeTCmzMPGo7mYUNI+iTOM4vTr89Tchxc+CIJsk8AG2g73e6WziGr
3uF5cchKdT00HveRBncuCQous6F1m1jj3uqleSTOlYXlsq/sFNBHloGtsvwrRq06In9ptyvNwdgl
tcUjWVzKGQwrezPoGO2wnHnrrZrUuhMFsr+Y3v1iRKDt4/bAUAtvCAiiQbwfBQfTNr6fGePNaIes
cJx5wfBERC2kp5ajA3coqtw5aTPtUu7hnafWsBMQBaLiyKldnVDpD1HhzjfVp6J1tV4EAoLtuD+u
iJNNbSRfhUqclxp3y26ph6ePUmaPY6O5z353nPyIIxON274K/VXQOreDSFpKDHzewsx7Wqrvyeus
d7cCRu7A4WEmWgdnIN7oxcgoZDiIj5DDflLMtEH+Q7jEJ1zHqARniI7tc/WUKvUyW9K6hAahEok7
AAMkIBb1QqmDn0sVfZZIpVQWw8+qU9c0qXjftxPrwYFzGtt43s4JbOCZBidnMRbDoZgCbbUV+YWx
AwQTpUx4W/lbHqDUxCWnJJ0Uc6vOPo3yneejg2Yn5g165ZUgL7lC8ugSItjCZ6SZx/cSlF+ySXZj
LxhdCglWNE2GeFYUB9Xf4AT2O7fmo2XnmM/0GTezBkZHU845lI37VWqq8sDLaiNndiFcqoRrqUyX
z4aWany6jV2ASJEUF7pU/FQSlpIMk/d83Ka3IUg7MBV9y2RGC4eBuALt2/ItK5Yfc8a1sBH5ZlYZ
sPUcSr8zt4z8dfaB1AA0/aL7wt+zsbx0hNBujZYffTOVVN6r80iohTiPQ2escA/Twix5r9eGyZzk
PURCv8m/4R83PHpszcGZmo3PcjwtCvFSmzUtQjN7woEaNn1qPzoyI2KSso3pF/52TME5xpt05Fgr
fM7U8dx+17QXr5TBwc1BAGZikcOBjq1sypl3crN4j41gAoom2HbRq1gJbyC75ozZH2dOoOSMm/IO
xhtnmO5kCXINVU3tJ7Ugd9LAcgz/aNhwD9Qcc0Hs8+84M7hX01M6AZt8pviK+zaPF+wkucEdhjCm
UKEmRfYHaMwymhNWL7QPxf270DcBCqrXc/YU+CPC2PKO/BuDKVaA7mmjHtTC0EhQaRevj27pn1Mt
K/ufOZleRC7Pjh1+GB0XXL63nevv2NILrhxuu4SA7gIXmSXuvhCRme0sKcOBQ8Vo+Z6s/quT1lHJ
4EVxA1POHlTmTnTUKUUyPxRm+9HwTT3SC7jNJQBQwD6WS3E/G1p6ZoBH3eoDg/A2tstkN0v50YeK
wXp6vhzQ2Vwrtn1FnfNnLDHNW7jxmoMM9yR9G5djwzjPvefAzDCD8iECpUCsSx7ingOULIbLKANI
xUt5NYnpZvKNH5oM0YHUyz7i4KJim09b31XbsP70RUtmCJd9u4iS/UpOar4jjipb/hSt9+Xa/mPv
MLsN/0EC0wDusfHceGI4t3tGYSY+NIcHntThLorL97IKHWwhQdokQJoaD0Nv4DMQC3f7CoQWVdkK
2asmLic7EgeWg3sxZDTlVH8ynWi4ZvOU0HJLYVz8kZl3gSn1MhWlPCAoYXGfIE7Hd5wU3seBaxFx
dFTXGnUq4LU9Tdwt6KPZmyZ7tRYie47d3Uko+vsw4Y/8msbqODpnyrcgln3wiabkCTtl6WZyvNs2
taDfJv6Nou8Omnh6i02QhtUwBUcYV84quw2t0jznZRvubGHfhpN6Q+vJN3MOTzf0xUPsS960yrkq
cZDCLIfpwSlfJco7WOrKTuZ30YOEInXy5S/Gn9JbPktpvTdD+sjuLPZhdLZq6MaOKCD9ukG2HSwm
5QtXLx5Y4WPbD39cYE4MJ1wvidttTRMuDXcWH5LGxs8BT9QQtDZWaFz65rnuqnQLucBbx/0E0i2p
vYPdkEPzIb15PvttzVPCCT4z+nnP7jnr5+5NLIlsdThqXXprBUiVdcRP2aBXOMrFfXDHiZGGBz8j
Oe33MNkzzb2fG1UB/YiYagwm/BUGeuAMOTsywz+1x/ZUkCJqxZFzN07soWUBGoftfZpzQFMRfsKm
TMzmhgzs4f/iiYp/TBrTsseG10uorOEh9HxnDKQOeimViBdtDyz/3EfFxYjj3fNctRgUgv2hQ22K
15Th1cyq0fH0FuvAKCtBeXmKWWmlDs2qOrutCQOucKNYWoCb2nr9F9UGdivcWpLMYvc1ZACWeCDl
OL0Ja0SQi3BfQ8rYqGl6ObadIG8I+GXTVByaknVZPCGxGvTirB54QYveoTdxyWApY6HYd158he+B
GC4W2iuRGpGUyCgK2zpKveQbzWz65lba8oJyT+bQihVJEeBhXOZ3xKjDVaZ3gSe9EFxgcjuez4FV
rwcLvSOc0dieGRYuGRiuy/ERtx/Ehd4ebvUKMbhR+1SjS6waUg9bJ2aOgXwMq13O+8CMsYcB6HGC
xnwsprOVoI62w53LuZsuCM2g/MvKOO7HMQXG+Op3ZwK/et6NnI5rOsxPROJ4p+lt5dGqn8OBtWVK
HDT3y9Q9ZUwxm0wyU5/63WdmqLlFAQFQyOsYEjGVd/9VRMpZl/P0rYzsZtHUDkv/W1DUHFiWUy4Z
OchF90JxuUE/fGuFS4AY5odekXb1nnQz1S3dn3k4+URaOr06PXUtSWGeu1gbAEx8v7521DGQbFWb
erW60PvVIJLHDWXYFmIBLBv8HfQcfZFx6esAaAYfCvW3YxM7tgLIKgm7cdN20avZc2S7nDpAxc4h
nbBxsXNq4TQIErLXlJBtktFscDeEDKKkih+V7c7Aag2QTfVdbPHc+Y2T/29D8b9pKPqWcIPgv+4o
Vu2fNv4GYvBC5/Dng8nfv/2f798N4eOfv//tP/4K/+gqBn+5wvGlaVIdsHVZg7raP7qK3l++8Ohv
UFTkv7U8k7z+P7uK9l+e7bv8x/QbXUZWKIB0lerjv//NM/8CtcS8L/duYVr8Bf4nXUWLP+9fWwOu
Q2MS7HDAUInrOv/SazDzORnC2gKh4MwXKWYSBFnWchfmA1wpcpajc9MXgNN66QznuJ2+vaJFzOrH
ALcRDT9guZcSPftFUOubnWBbpodglbsbaar3ZYgj5Hs/RXpF1vNs3qO1IJ1Qu/aOkQdy6g2xa+IP
8O+4Lcx5eJjDQG17Mixrh+REaxJJMcakeyDasq9JbI8SvIDVuceZJ82lGJETxzo9kgOdD6Xwqa5E
+d0ISW3VDJyyw8Q8QoDOrtIOkwOr/mAT6IK5dDQCUgPg0VuyjRzwusiBc8USIuFXfPKc1BxmO9Zi
zW5bKYkd2Xzvwfqt+8mBqu/w4KfdY+1VANCvl9GyH3Jm8yS0xr3k+r9TXc792vbKYwBxeHAA1i45
9606B8UBpQYQkNH1N3Nsk3KNxrNyIp6sTnfN5ncrnimeczYY+ZFlFe9zWwk97cbDwLSYKvR6d9Xm
evrrwml02Ch5GdVorArgMHqOiFVmsVyGqgYUOqGBDLl53yaW3NV2yPZMzXUKPQw8uv8gZ7AlGYER
7O6MX7Xf0SO1vLe+Tzmps4YrOLxDzLTu2MYNH7qArb+oNL+bKFhRxuSuNm/9Dh8Lvla1rfIp3sE8
Jofbyu2E1n3s5qRC1yzv6VwdCPOk7Cw1xcaxiFFwrobK3SNbFqxIkCRIGRJtm9sx5KfKNsOpa2wG
d9lQ3xhDevD84pIjsBytmqLdQhVvXRnROxcQvQ0T84YN4NYIY6A3AQm564stAqpzciOd1eEQk5bm
TcaBX/lzsbG7ujpQT1wlFdjq0COHPxY4dnohJ6pJ7LfjV5MEBCSK2uC0Px5G36KeD1KdBRlIswEB
nAp8+6QITg2olp4WTGJ9jocrSEb4tvBeo8yOLmDckH8hdySKt5ow7Z8M8tMpdLmDGG0MTI7QTy1A
IPZe8GgwD9lm8XyIR9Ia0Msk3cj4GLJK7MJiIPPasKvlp09zGt43rF9slkG8pVSMzo46qEl5/P+9
L1MmzticP3M9A10MJW9q3iE+2ZRQPvBKos2g9PsSYTtRFN/N27glF2jB/ivAfG/itvmMA65Avr4D
Vils7dHyTi1mzAhVb4im6qbpaUSlJvxGNepJshJQcgLJId5PdZDcOEP5PIoR4oSGd3WpuBpquIWp
ZRfkqKF0NInn7knXe1hExh8VLP15xCxHvvSnfWEnNEzqGHpB8FS6XbEZFVZo7HhYyFytZWLxrcfE
JWaHA7TMy2bpxy3Jv2tmbfDgZWgfjOyQxqHFXJm3nWKgdACMm1unIPDo5UzSxSZ6HGnjTdZKhxUY
HZOofU794p4ih3di9z3lcIZ6ScTLFkAdPQMqijGrzyJmO5HvkUHE3GtOslEJmTimEkuqHiOPq0/H
+F4cMtpW2eO8K7qPYOOLk0IkGSEzS8p8rGlZLVn4vDlTzDqHNb2QseQIjM+F6dYPL0s/iENacxAf
GtBPJYfIKOeBysbHlTvOB3+id5l0nXHx42seqa9NOc88jCN7IwnoFXUYvmjNAeoBNFNmuoB0hCYg
Naq4inEby3yU6dRt87FBPB7VS2aJlC4vXrxs5i1pdYcIl/QP9egCkMEh3xg+JhhXouWus/hehbwB
b3nFvEN+Yc8plMG1lxTbgWM+ahZOamc1SILBsq/d5Z3xaVY9UIvx/mJOtNNHFLFyHRPJNoKxOdnZ
cejSjRdZ2Qt2SbjvouhpHEYS1DmEWnBopDHry+xMhCet7mskd77LTGhEAvygG3kPDeEfJHuEH1G2
+QZ50s+iK/L843a0qa5lFdlpxfBqE43JDdw5jIgcvHDgEhwVzB4UgPIusiP3Gh0g5EuOZs1lqvtt
H4y7Iinu+8EH3Vf712bin+cEjZiJzAaYCa+zjPyCo+fNBUJJp8r0mgg3meTc/IHx9FVQ5AdSeGvl
8+vEzVdHoeK1GserEVDgtiCIQ3ZxMa9wZqjwJ2wQTKg6WeWxZEImK0QLWNPpXbZdSU7asiaJRfUc
RWlALXFXLcLdjzZCRphBXbHqTQNxLS47PhEN3+CJFdOq1hI4hdCoJRIlHJw+19vkOZVFYrB8Ohpr
7UWq4lMX3JhcU9cNG0motT5vkXHDmaI6GA9mEh6Ec5MnwXzvGd4fvnFimuR9t1dZQEKecYYdn88t
Lixxs25kX5LRO9yr/AD7HF6TCOxDxAhCbOQNPg4oRwbRCM5W3k20ADGfA/rF5TmnC7/1bXyAyodN
RNZwLqK7bLLuPd92dry6cNPM7rpUCe1rROk4tqBqeSkmpfzkZJ3uVV0+1BhW66kaexCS9bSjqgj8
RGSAXoviLXaBiog5vgGo5hwb4rBEij6IBL8UcX8vpXMbmJdAqmjVl6PPL6nji9NXp8wjn52wtMWa
pM28x7xJiGGcsyU6hjUfyXJsxJ4HlnniyECsM5hOdsDfc4vEPrveRWQWLcvQSO+V+ZThRl95cvZ3
i+uS/wzxEt1q2MyUhJKc3Z/BZc0GRuCKfOhPQTQR8kB3HqH0uwv5PSnvOk5CZ/9iyio4Zp7zkTSM
tY1Ffg2tiIKa6QAOityHARNFV2geRcVEGM2liI/jpI622d8xnexuSzOROm+8n3zz1ozaxyRJ/L0f
hmJNQZLKix1/DMXiXwdT9BRYEXnGNPpVHWH07QODYiNV8WhnL80HKaxPvssoSAgSm1n1sPearcnK
BBQvFIpA2N+IXTgzBYWmvkioY/fHrpjflGPzI2ZIzwqMlzror1OUigjo9NGT1k3fm+fGMO+UYEnO
nemz4uKSX7Omnkslur2k5mbrIcl+AKgQskrs1eJhafk8B47vH7yMsQRq6CygQeiI+N+m4WfXXrTt
bW9TCekzxsoztjXHc2Qs0b4lhSJJb618+I6b2KGFrT+BTR2XT301sGW6AOIsZrxNw+N2TJ/Ui5Or
oGAKlRDRgzJUe1Va33bLs66KxmuqbCl/HcQTCzWuN4BvC6cK7yu0Cy9iDhHhDtF2N2kpD8ii1vV8
g4QzbyNkFXHyxokxl/AjiFWyI8l42yEOUvfLtVY4VTI6kWb/LpARC+TEVuuKkPU/RGk+zDQkeSix
t6I1yOFzQJDsESaDZvzynO/BmH/Ygozogxk05iT/GdF95IC7tlE3rQ1FkWe7v7MncmDLTtbxJ72l
86yWFxoaP8S5i92EbEoikNiAVlI5HIiD5aO88MomzBh/hFp3bRggRIZVbD3xC6xyjG0kWq3VRumF
dQ2XzRmdLdV6bieRV2ZVjpekt1ZeXD4rt81OVDyXk4UgDH/C2UcOGrHUanGFbAwGzALHS0DKmw8h
/TzWiDitoTQ3RqFLVUcHCTpFih7MhKaeVfLDnWk0CfkIHB39RSvYEetDa1er2tCQyWjaM79Wr/pO
qtYmu86oJzkdiMr4a/6WKcvs6Gq9XCGco9xhFfrFE0frhpuD/+LHvN57rbfXWnkPtAYfIMYT94jX
4a8+H02EqaJnp1DugSPTPqrJeAtE/RZxn4VK2nZa7y8R/qV2ADptBXQ2z/cmfW0xCSAonxu3aiGm
DifThzJF6+Onieu3TDsMmfYaIujABxWKZk2cJr0l57UutDexaJeixa7IFslzECWn0E5GWSuXqbjK
X4MsG6mE1phHBP6E9kCquIaGMkpdBcMhsWFZ8uiL1q12TwZclF83RfsqqrT2g3ZaDJVSBm++4MHx
sceMMVpcmeUy4+Ei0DmYucZMQJ7XOKKtp/0cXX1m+mnZ4XBiVKTVG4/xn0m7QByz6LNqZ6j8NYkW
7RfxFgkOk/aQfI5yUcFdN2bEi5T+eA3I4avSzpODBdVqL8pqXz3VBju9NBoaNL+ZsrGpiIwv+Ofg
PrmjWtrbCojBAvH/sRde5faYuweSrcY+XCTrdVy1eLPxzW9GyXILpijYuvfS/Q57+dQYAWaC9ti4
MzBbSWKVOjn+mxujdWlHDmvOx6LjLflokh0O2gNDOc5LbrIJ7hUJi47yx9QuH/RpYN6fsXb/2rwh
bjwqDM7sKLVD2GMVDiTSTHfZTUa+DxVoU0O7ijkxg/WCyYfdyMoVnyp8Z8e6i0w2qGMeSxhZh46p
ZOLFzcE00NPn9H1eKrVLEs57pCQU3tQZzaPbax9+Cz76MrNvJO3K2Mk4aHUkAJ+07PwrpqXfau2h
AgRf9qFzsbW7mmKzDtpvnbXzGhs4CynN8WrmEd8MhkXnrDkBHMP/w7ptWxZ6DMNuyAiJR3Ds+LuA
UcmT4/to79dVNNkTc7ypsIX5UMu9pZ3iFMu4wbY/NNpFjlz8ZI+sygpM4SHHap6059wW4hp+Yr2u
tR2tfWmlHerIaCJOVST2YICQkRS/OSD+MM4Xeqfa56Z8urAJzOEy80iIhHknDzKVJShG4j2MpHFC
dhZ1Kh2GvvNx43eOuPThxSy64lhpr937dd2x33lJHfqEI1iadszEYdFX2qtnLbvdtBWlQ+c5/XXz
HaYLqja+wqx+oHJ1Zf06/2K4ZyGI7xChgFGnA0i5nbyBvECpkwP8kr4QKNRpQLbnrnXHamBJv5vf
+6iTB63OIHQ6jeAQS2CPZ53onAI73f1jgjhb6gwDaxzpna1zDfoCfgXxCEiMW5sH0pS8eHUSIiMS
4ehsRK9TEjlh+OM4Q6IcSAgS8ydNERCrSHS+Qqs3J1pF9AcJZwQ6hWGhvvbEMnwjjGEatsE+luHA
t4i+c5SnG61rXw891eYotOTGiuVVb6v5qZv6V3LjjH0eWSR3uVslj+Og6LHoxMgY/ul0ggTqqNgZ
OlVi0PUhXo/OXenMieq4PiqdQ8m97gLQnJzikqAKSbHLdfUip6Y7VmW7oUZivKVLv7eIAvWQp3az
5yoO4e050zmY37EJ35+Wm5DkuBuQOIPX6l6cEiYw+H1OTjpVk+p8TRETShxHpoPUTPqmI4YzuuZ0
CYc2PtaJgUJuFGQVnEbRIXoxdI7H0okeS2d76ooPU19vc5364fmor+okgQz+y2sOy9VtbX8vicwv
LUcW3KsrndyCGICR3NacXqQOGem0kdK5o1QnkJbhhidn6jrLJeXbaBBUsnViCagxJFWdYnJiNlBk
aNHz0xknKhrhtdS5J0cnoOrlK9SJKJNo1KgzUmF4Q1p14F5EQsRrXr1RVbvejw7Z9MQZFc6yzlt5
s0t0XmewNLFrU0Pp2AXhrlwMlnEER7KuFO9JLOhEe+PNolNdHH2BP32nOu0F4H9t8FJmeZckmEUk
zLc4fc06JebheqwoAkVsPwDr4ql2koTKPJ0uK3TOLCdw5ujkGROzxC50Gq3RubRYJ9QQ9oGrqmeI
wdM2crOrhmsuyef+Iup4B/iInFvZS8rnwLJHnYKbiMN1OhcndEJu0Fk5wq7uJSQ+J3WODjhcd4Mv
uYLeZR8IJN4Cp0X30Pk7lMNU5/FmHc/7/TeHsF7aLv2b15YPUxVPr8He0am+QOf7xoaNA/SxjdsS
qvLr8ciQ27BjIAjdglOpIMTDgyreshVPG16nCC2dJ6xbXtoUgmJci4a9W86YcJIcSGN/Eqtp7mjs
R2tLwhDnDXkLcjfZ9jq/WBNkjKwg3bBTQ7aR8hxvMvbNeZleUcypLPnkgp7OWhz6piAfmVYHq+Qp
sEiVXAOX5ael05SFvc1nT1zTGY3XqDrzHr3rMpukMD3imL+BvqUjoVnprCblswvzAsYO2onNOyq8
Dyl130FqC1fmb9pT5z5VDSjWwYBhbDTEhY89higYZnEW2z/4/g+TEN+BDsAxJ/xdfzSF/zqBO1u1
JUGcdhbXuQlfNgshaCQ2bArlLjM97fTGYKGFLYK3KDKSfeI1FwQ/dy3H4t0WtFwMto4ma1l4cmkV
2y/DoxfRUmzUn0aZ9d2UdvwF5/k8AzFL+9k/BFCkTg0rricdH+YbeDKaVh5VrpJ1yU57S/bbZqDJ
y5CPZtyjytf5P2SjldWMV2FGCzOBpzpulko++aN9N7EXtp+T5m0o53SNpMomFGmADVx4im+KUQ7f
vzEdyKK5Eo9haQc7uza/gn7gzGHU0ZZMYbWzsuEQpEbBwS/bqta6ifmNbo0CvL7fGjsWVjw0K6/7
yJr2AAgcYm+zvLQo3Z1G4RTPBB5zCAkWjAzSrNtAlQ/e6HUsd0c32dA0fIjY2+hcY2fKDKEuHSU6
uEsofniwbGAyxsgYTTi9uihgULdYZ6vQgMDglX1h7U1m7ahjTPY+5ExHgwTRyEf4qirDuIuObh8X
TJ6mJO6HabkGpvwTum188hJexqqL/LXPDMcQm84xM7HjHD/YZnEHVGLkEqH66KvPncd4WpAdMUpt
5PdNHNsKNWOgOWdeJSLxdligbB8bewFbfWP2IyewKbw0Nb6do2gqgYxn03g0bmYOsmE/3zyoqL2q
iwD9Jgo0QKlYRaV8mP2RZYRAvQdmfZ13wdkVbn+I0IYtrjjo2VCx54TowxgIeCoRF5soPuYjrFzL
ykC2yyHHFix5EXPcIVqDXORBCSJm9FGWhI5T372rSUJEIwo9IgVPR8JnO8qKIYK9f5szoLTNC7h+
PeMLCpIxOKeKN1STMkGj77Q8jDQdqt96N0WblgefDDtxcW6LmjvCMD2Lgy5ps0iH64IZ2bnvvesZ
/+bahpmezhZ2iXoedIhuMvindUFWGk11A9bb3VjSmzjxAPZ3ioQWfFNP56FiJjTvHJroown3K+8b
wMjMpJEVxyhpAT2MjYXlja0qQNnGA10XtsBf+3k4z2Vo0IitWTpkYLnkyqwLEdjZ/A0HsbMmOx6t
83rcB85bkaV39HvxZFHdiCR9UkrUqzIsxMlafbJfAbxqLs9RKvfziO/kJydeZ8z2em4Dp5i0UT3S
FZ+bNZvBwTlo1SNdtNcKwQOywmPdNfEuy7z66BFU4Txb3/nLYgOWYKt+KOofdmkAqhkhqzvkgwMO
OMbM8HXbt+vFiw+s+BJ6YWloVc/xI2l7i/KUvAX5w52YUNLOJxjCLUS0eEKWdfEsNhbdEuE7Ga+o
XU5kM2yw6m66Dypr4EEwIFEbBpUE6t4RF7yubLZAOnIc+j+z040bQ9o3Q2n495bE1Q/JC1SLyR8J
7LWBGCl7LudAUR6PGmaeOZ1x7pm7axvcJbsv5xnHflP0LLS7HrGYiWWCbS2iF2A2Pi2Gp8Qouw0n
vYivSTgdy4hfStFjS8EdrWLjvc0ppaUBgpmbOd8JILf8hpGf8Do9897XZaG4X4dVSK8uue9gQJ5Y
hg+ywttK35tXXieuzZn3p8+094qN0Qa5K1ZM9jTHrBojvotc+vxcb1aPL4A425fOLh9z5T7EpASu
+Eq329Ig2ltEt3FhLdQY5rOiYcwQMGaaP/fXJbsU1wX0QFBXjCYbFOQMx9sH4MS9Kfp0NPY9sGaS
iLQ8oHdUn7W51LxMfVsn5qx1ANpuNZaQUPISWVwoUK5hn14qgEq95Ws64/QZJNZ91jMFReLyGDnT
e4tAhJLqHGRsvYsH24/ERZIn8vjTTnWNRmtFFj0HSluy8e6MzF5NxeJtEfx5OF3Z9UIkNuIz1eE+
OcPEKH3o0fIKCJDEyryATzjUH71ojVuaGNQ5vfytiBeUMouJ5LoVe5vRWHe+5I0++iGRIIM/1/14
nhvpnsDlNURLiLgt/p8he838vuVIaluHaKQdyfTjDVwBvpAluIZB8WXolrVJGXdbVLRmvWy7BNTN
LdNIN66vyJTWE+PjLD2PY/Bj48EXXRXvW4iSDGSEyUaljrEbvJKEUVcGwFyUx6+/u0rISG1aobjt
OsPPwNPgnBtIvs5wkq5ZoMFGZLcMbK5ZZ4B7e78gf41cXKgIkHudA1NuEwgSTa8o6zigO8LWYpW+
yWmHoY0ZYfsVCHQuGTIDJuDEgtN3z7WbflgGr0+Lf5SZvWzXfO3t6FSl7i2UrWc/rtMdBNJNZ4KM
iLvswKPfWAtBTZE03sbw2DWbd25BVAtV5WR0HkpVy90hj1pmx9h9++VD0N2HPcuvz+uYu1pQ7bzW
5kTi2x8+lRWgs+qWhLo8JjmoDj3Cmo9bP+0BxZOYXk/cDnO+maKYLU7xng93NgmeAm/Nm6qmGUV9
ATE39zjop1wgw/wAhGY65tXwzjWDMBsxq4b4qydhyPTIv2xvuUcZ05su2JjYeHn4Vqs332TMtw75
Z5ZLyIjFYJ+pPy+7FjPeMzpWfUM+AHldOftiWMLjkCwPie3BHkuC15SkYV8u1S5l+A9EurcPU8y7
OvXfZkHk1C3uAbwkhGVooc5Zfmyd/JZ5n59qtJ9inp6kpcNw15wpkRtXjaDZkSN1VeFh8JZDMARw
BDxlYYZx8jCne4Ao/Q7CzSlPuDCoOdnXAhZrAfSSzVC9vGhZzzIWH4nH1lseMsZAQgk4Egj+yGlx
O6nvqyj2rhby21ENesVqybIxHPeROz5VwCh6wbEy65ho0tPS88OYOzIDBog4zsi+tXdlZa/SuWL9
zLprgIENi0rP/ZK9QnSziDpraXxGqbHJW/HwrnbEnEZSYajd9jsJMMALYrqbfZiTbexfYzjfYgbT
RRf1E2eYHWAde5dLn68tvzlW8Z6iNGYuQvgIr4t97ybDZ2TccV2Rm9YlCOiidFXHfBAsnrthtzH1
mdj2aucO6ZZlreIzGrvbpOhhlhXg/CuyWusyN9/F9MfkagUc7SW12GJ1Av+zpYeb+gWjUyI+hBzV
7quwCVadQBVofDpEgOl60ndHs5zu6LgNK1/P15gGI+NxOZzYPHkYhPEjF2qDLi4qxeb+XFnjVdx5
guUa8cD/zPWogbJDqFo0930sxONE8jPrLXfb1j0Yl/Huf9NRvwGm/yYdZUvhkVL6z/nt9zoXlX+U
f4wLwajl/81F/fuf+49UlP8XuHUrABIj4KMHwiXg9E+Cu2X5Af/n+abjO46GFf8zFWX+FXAOhnwr
Td8NhObE/nsqyvX/CkRAPZ0/A7K7I73/USoKXfn/S0UBj6cGjr3Dk9WS/8JwNzF63NjD8+Xh9zw1
XsC+m72zmGBmijd113NggB1wjSerna+IFD8ijNDtFJKjsQMz0YNguC7aDLyqMj9iCf7G8rlIhJz8
gCreOQGtVzTaftM1XEPtFp554sz7Bly08LHy+5SBOohu2aaPP6dFehAJrWMxFyRhQ1ANnTROjuDA
6qBwSFk82ll+l9Hg4unDkcRZJIOrgEk5VdomOZGzWXI/iLsDI544yqJaDoJZBpSooT4vJXTmNplv
+KWg0hWVu3Y8tj5ci0jPEAc3dR4yrpEiwXLOZizBI6HEuYPcw9TgRXM+DYONnzrjsR37U18su8Lg
WxsuvDyLjiVIOZ+zgPZXGpe3uW2gCTQYsbaJ5tJ67dmZmLd1eVGs4qBjx0VdxGBeqK68dpXUlG3r
Nm0M5gEhGjn8fRxlVdzNWXhD+OxcAywrHFwZC0AuzcGaBzrQwqXNuvUEOIbtFrIgc/THaOqIoC0T
p3iVXcx9J1H1c+G57lpnPO2+/y6ZCNoCJxt3DJPuBEQ33m6wCZsngnDBvuYmyTukfzCW8aEcIo9O
CHS4UHgfdGqqLSVvPP7euTR5gtDSDdkGmBOmDMACg82XFZyXR17E88bJxLZMb9uQxbm26pkwG02c
aaXx+WMT7dPmRMj0EE6U0SNMqp07S+ikBQGHiPgJXJVqy4nqWTXGtyJUOu1RP5JzPjTsuydfhFvr
PQO5YE7HiSDN+LNIXAFbRKtYmu0TLCjBv0reFRvVh+V2jJLr2a1vk8R+85jbNRIq6p7o19HR86uL
VJy1/T6/ogVo4F91OKNQqVKbZFwRi73FLif2t3GWUdg+qsE9DfOVF2poftXV4H5cfPYQbEQpyft0
0PTixo0ZHlyJUEBP8XugbAFSjG7xy1D+TiGh1kzhsTLUT41iVuhW85gkr0XKLTCv0V9n+yGO8ltn
grGfLohPTtduYzaBV5MBZKj2jnMxxo8CirRMOWtCz1Xce2x6q9BZYdXLksNgSlxgWbKvqH/vchLY
zDDotl8E3QyWU055lHbAVPNN1RUS4mJtXTwWcXV2YeytvDp/Vkv5XNsOLHvP2jWte0soxN5mPsyf
Xs2biQxva3J8brvsI8euP4/RvWrVQQZmuHU6H4R+pLfqSEYBbzbWVrrUZJbScygidPKYHazJrZ7y
eFInZKU3Jord66H7NPPg5t/YO4/lSo40S7/LrCdoIdxDLGZztcaFRuYmDAlkhvTQ+unnc7K7zabG
RvS+FyxjsYokcG+E+y/O+Y7MZXoZRCwY86l0LZcZXrtfXIoxtPZ+R38J1gLDfNJ+J/OUI6ueFlCz
oFH7u2kpfKchA4WGH3bFev+BHmxkYppLStzphY0B6F7WFDuDkisc0C95ZbW3mwIQLJaAtXJwYZQk
nRVhQyvNQL1u42vlma9LQA9rxC49O2MEz4eSDWDjA5UkEn875vWMPuY8f5mDiCDgzKN+GcijU/Wv
0uw+vSC5Vs9O2m/CWo5r6vU/fAUWhUj/26gYkwTdHx8lH9tw+ZtIUjoSIz5GEtj8PHy0xry1MXls
k1K8yGa4adruLYhY2KAC2/wNjxaZzZ+ViMZNW7SnyHjyk2Z6Dlj/SsmSMcIqPAp9Vupdkx8DP7BQ
j6zStCw4i9G2VFLhk0ABH2X1A5qgfG3NMczWsTfWVWYfKzta7vAvHxv0n5ZZ4Xu26LvFQNRnbton
24eM15qsIxT1I8AjeQpCZrGJBaoOXuHWWayP2PVITjCYLTIfb0NO5lJ/IFB/V3Y2FOcgASDqNoCA
Ymg4dnA3hzDYAgxj4h18kpujsC+Gt0bUOYsY8rTH3aRoIWuxAL0W/loWFrtzpDxWxlQ/ZeY/MTgP
Uk9ccPSsGCe8CWkCOszi9zGGHTzK6GqbxBHadU2XPxsb7IXBjvEcMSFFePGWyV79RM4zQw22qz3O
BH7NrHuHNrALG3Pepr0LwWxqXv1S5vsEsVkE1O/gwhaqI1Xzc8LuXxBPLa6yb3bsI+R1EbqGABdZ
jGIlA/JCZkbyNpCZuHJsWOuTMzwiCENJt1jHol0O5lTd2WHDuXc6Zl7hiPvJpTkYK+e1jBqMpCbX
jZTCPPtl+R4M37inNg0J8XzsC+ge8nQj932ucFksUcyGGA4VDtT5N2z3aMscnE7bvmdibC4YN4D5
amEesV7kkiDVs9DsSS3eG1vcdMpCIaCYayot8Vt6vwFfBubI0QLAwYcggiCw0NJAW4sETfbYTJx+
T1o+GGghYakVhVpa6BSoF2CZa5IGS2ZP6ZlBydhXixIXLU/MtFDRtL6zWkECM5ynVksZSzSNeYO4
EW0N4kz2eyQFBAehJZC1FkPOWhYJ5noLIti+Le3BtZXDYk94HGTFlWEneiCcCyXcImgsEwl/CC9B
1rAfQos50q7yXhcKJYv7Cj0ZhrDF6iEwp72gkTh1WtZZou8MtdDTtSexB9YQrQZm6Vt6PVxqKENr
LRHlGUCnhGoUpExyS+CWNr+M2eZB871hVzi0m3VOOJlnq/IWZahQ5+o0+OJUaHmqp6UWkZasRmhX
cy1i7bScNciI2age4BkfS8YAg5a9JloAaw/PeDiY7ZLEGaCQnbRUto2WP0bhQRXD2PK3mLY/4Noh
5RWVbd2xfJzQ3ebob3stxC0bjrswFMRrR0dXi3UTLdsdGjkd0hDYxOy9BGJJjnFW7UhgSbaKwgye
VhqcPJTAqZYEM9k0V3MTI6CGmdI3H52WD3MegGDzVjkwnWGUIVoZpMYLmuMB7XHOAiJn7rEme7g8
2+iTay1UrqUdwCvpvjy0ejsPNfOAqrnH24aec3SPOYpnR0ufe6Ad3GzJa25h6HdQNwjb2wv6W0Jn
ckTdqrkkTr+fLb7ISsurvb+F1kP4w9TS6ylDrsEuJgUimN2bHARCCAy7XQYTLhC7ewc9jK/i+qFC
111ogbdt6K1G5JOKpuXfhRaCsxpABzJYB7rBJ1A7xXXWsvEQ/TjMHSSjWlLO7JL4GYJMtmO7DeWI
dLP2mYM4y29z6g9xP4fPbrw8ztXI5NtCtt6jX/dy58fEe7KdtLQ91yJ3X8vd/cZ9docqOtlaCs8h
eSwKTJ+UwU/MJVP2vQjnSxT0iVXScbcw5QYtr++8O+ymAVHX3enYd0U15mH0+J4W5hP7gTBPcolM
WrZfZ2O+KVDyp78To76GfvAHGOVwpro9mUvS3XrtAai1GwCxM54n7RBg/4vQnDtj0O6BYpTLrsiG
cp8mJPPEi5z3vc2HOmnnAd5KSloDq3xK4PwoZkLvBID/qAOXwhuAgWH528mgrPdFDuhvyUDWXodJ
ux5SSobNREi4NeKHwBiRaIeEcvBKBJgmKu2eKEPqZd9IHv+O8ptwiRAIEh/huFb3ejaqO5lKvFF5
9J0T6SiwaEQTXg2YpBb/DfCl9nHUBraKWfgHRKcsxOZ615LWu/btZdzWGEFq7QhxtTckTgNcDTpa
x9TOER8LSaq9JOxCwGRzbdY730/yJ1kZFt0S/pNWO1H+WY3MBEKxfDhPuGLZjCjnNjctmAwWWtrT
MswDExox3n0mArA4D/7sYdDOvHvCzIBx06hHCJMeJtCFXvV4uJsYHEdGf0mZO0g9gADARk3DTCJj
NpEwo0Bdy1irjXLwJ4zb2FM9tnqkUWvovgbC8qIfkfgGuIgZgBgM+GOWA5upCjsSXi2c+NgCmRm+
+NYIJBniV2QjL50XJCj4NrftALcJ++TRN+dnA79gHQ33kB3EOvWROo4d55gbPcsC7EwqJbvdDFQF
+J6qg3k8Y43muRrlruS1yz2SeekgcsT4zZ5MRizJM1y0sFABs26e5y5evocI2+rQeX+sxT+hvnvu
+Vj5HeWtj3D1NexpgASSI4afEgqze3HPzJF2fWEO8Nc5mTKUx8qQfNWBsazsEq27KMUOS4lAOFRC
zZQVcRPVs+Ev4x60Dca7tsT3BwQxL03wfJazZg9loStLGvaq9cVN8VL6ivinwnpWQYP+PMSAME7n
yrKRQuQ/KKDJw+jTT6Ov92GEasMrSz6R7HXMCFTF2VEPCfyXavkF9kkf1/SGY5Of3JazYxPxhWCD
XZlYJE2ZfI4d+dlZcorb5mdXs8f1DLCUjFe/+oKtRiXbHefhLeguDD33Xl/+sPuazr/t7glsO2jc
VIwkQrj9slsaahssS7/UhMg56y8thuXV1A7XzFHsDu36eTHEVhjlyME1vEcZxBGMHX+SZTpgAiE1
w+ZhUfWb79q0+9U7idzXEF8EbD5iQ2YCU6Cmo7Ru9cz6y4sThPeXBX12s9Q4kAqWncObN2VP1Rhc
4MqcliGk+OtLujzvTRFrhNKIlZ7+qeu8e3W5SVQ1PyZf/UARb0MAQblTvlUT695avBp9hyqlhCFm
m+PeCgaEO8uwh3tHzEqEWRvYEy+P5AcvnuJ5RjAeJieDDqIWx4D9UcS3uzF9xzjAUX6zFFJEk/1B
/1k4tPYx7lzP2lb1oMimYbBakufNCkWsHPxg8OtFuqsmzjEmVig5cjQmhXw1YoizGbLsoLM1Sj3F
Og2P0ilMwaXL9mquffGEOR7+AkfPVRgd/ouKlx61Eox4r7pPAZG4dd1/VrHxDiqr3sHPMdcSSBNa
0KaKofX2fEvBd21t9RS1UNLEwRI1615t2QTbIFTaVSxaEvSKhywcv0EwkBqDPLZwuL0NZC/g8CKa
US0bJ/5s00zu29L3L05qkFPtFS+epS55HD5EXG+uZ/5y4j9ehBsCuDcTEhXfMpSThI1+NBmZOSq9
jXZ/KcPh1TEpVseJZGSP1wk7e0sREHxBhKBxaQCTNjmLdlthNo18tLmcXB5DIprO5NEJMbQO07j3
Z/OXcLsX+gAyZ1dGSoSrIcqnOGo1Fxlzhyq0cr9Rv3wioQ5jIYkFltYvIwmmdWYO5kbO/KbBKL5h
k6GWJVI7J8uEyRILdc+H0h8YAR9DOTKH54AtjCe8CfU6T4qSroez3rK40nL7bCToVMO5vGXZgtoO
qz5WMw1rx3YQBGRSVyUOKhuaBScKkx53WeiqSdjOHE4R5ODHKC9/9MuRQHubndL0kx08etHiS7hy
R3O+lsoNzy2/zAoFf3Xy+/oE9aRb57RT7JrUDk2B5t5V94RJEKp21tiJweSs4qVyYh5PN4/OQOqv
2NWSHY8pd0wCfH2KWj6WtjJ2tfXaumN/QCQXrU2rX07CdI9N1z07ilhliEQYbNyzNYvxZYmof91O
bK0QN9OU70CHqFvecQl31ltnmehm6J79aCbjQ1YnO08YxFsBmVcSsIcaxLrFE3SIhqRkJzza20Lb
cSwLewkocI2Cv5cw2ddLz3tk5d0f5nvXwYo5Scb4Gy0yRXBjNMdFlCT1IVAsl+VPXvQ1mvCNquwZ
SZQcNsgSD6EnnSt0A3sftZAj4/iQiCD5WTjOTwNdIZiM6srUk5Jy9pAykJKENCTaWPSl0kuP6H9+
BXBMUIKzBJ8hKXhYktZjWNFDMzlkAdDvC0Nxw+GGt1FKuHQjbJARLjoCUUxqAo0uZJHuGPPcqqHM
r3zyKaGUj1HpUN5YTrF2l+++B5AjxTowvF2LNoG8g01Q2u8dzE6v6T88L3wroX/NXvxoyTzD/xi+
pK/IIH5MFrlARXmqm4LmBdSaTVgh0NAFQzZrardM2aulL7AACI7HLtAMoM1T1pwgsBNv55fhegAz
XdXNlap2W6r4MDuadmCss2x45Pw7iSp8E8342kGcrNr4u2uzJ7MciSjudUL52i3NqwHjzsvdy0KY
D1LdTW+4d9F53yRKPDvswmySGr38KCVkbHU3l+hBTf1tMsjr9FpUT2aJAsyu+pufpS9GWjAfHG52
6fyOjAeumJ2Tlnsrth4kngPHjw8VY17kHeUJXuQDhoRzrsqzIYZdZZn7Qsij1Ms90MF8+xupfCT6
d6iLWtJ0yAFTkxqFfLPgfA/eEsKa/Ap2IyAknpgT3xJyoFOB6iBmy5pZ6UujsKHZw3iLp+RI8rOz
mhzxs9DwaTtvz/2MErP4Mczqa7HCN2mYD/p7iZ2PmdgjUGEwa9Lm1pM0DssJqWjehvWROvii4h9g
eU6FSh4UCrsFgarO1RQQ1C08UFNbHg+SwUoWfvZ9gKMMtm/Vrxlq3YWDGXb4KBkiNn37Go8K5468
mN5naUJ5Js1N5MAP0PS6/JMjftF6ro9T82a5pr7XTlkZIwkvIJhZ67gsNh0gXubzBxeRbtcppkas
Tsd0FyJZT1u1yvk5ePPpzyREOry8ABZLW2w73o6iPhN6ujUJhm9yl8K8uWZThGVzrPmE+qujh+wB
7I7w3LjTHfXynTQKL3J2pG1ReJMsLT3kvebR7Jl6R5xziX/Vf7S5OI2pfwjr/gbn9bBk7oV9yD2f
zX05F0SQeN99Z71jm+OigfVukbre8f/lNxw7eSEJ6M3GKMNp8oaU8dvox3UVmpdRBm+oER/NZsDj
VB/tOn2ybfc+IgsdlY/HElUE4SZCbJWor4XDSxKYD73VrdhBsbCVqETkVj+Y/iQvLXtwXoTtTNXe
ZBzDvsPuIxiB9GVPLIbeA3bTYf7Yp8VxGvhLWUlKkfvSRcNhwbqK4h95nWOcKhS9pHVE1ZHaZVNw
ohu1OBmhf4AkVLmHyjX3k9VcA9k/V/xDwsi/1Wh3Cae7CQyy1BPoQtUbUWfxpms9JMHSTGBL8Vkq
imCiITIuXU0T6UbsG8W8k+7yEQmbcSjzp6GXT54VPRBOVFwGFVBOmMNpMcyz4Te3whjgK5v9NUpn
tA4mbNBkbGF6sNuePWkCNY7vyjV/hQNiFtusT02f4TcV/dXqyyfbtMuLGrAryhlq8+I/WHX6KTHV
7COju4twejTpAPRP26EwPIGg0G5G9NxF7ZHN7eY3ZaWwElPjV1NQPAdI6g0/oKKjY2wsxdhhF8n5
dfT87ojbLMzY5qcxdXdr00X0ecSV54JYlr28uoYWP04l9E73pXnl2Ak3A5toUigUgVbEqRj9AAM8
mrZNACwR1geZPh5CXZXlhzTvdvoPZua3tPbtK95HB+Z3lu1UUDP4ze1H2nAi0LPpZ9ucZaCT86Jw
W8QYVEn1QgEsa3iIjO/RKjn0HTLXOEm0TkbN/qnlIQuzHaIJcCzJXS7GnyLFvM7geEM1k64JQtDo
1vis/B9dYRBM13o0qOQI2ka0bFo6aKQUcIpyJ97WBt80/R1cn7HDH1u4dIImn5xvFo8L6aprYiUX
WqSUvUSMCog5ONc1YLZNqUgvGdwSPikoAGIPZIG6Gav6eylQKYYJUvHeOHWdd7YnhMgNv+R/7bP/
v/bZvvBYIv+f99nPn5+NXmf/L4vsf/6mfxbZ3l+C9F9SvqUjNYyDIOB/32MzcbVl4AW2Y3u+r5fV
/7bHFsFfruNYAQ5ZIRAT63jXf99jB39p4EfA/yYsQsTt/xTdg934/7bG9jx+BPblnmdJx/mXnOJw
VKR/x0j4aW0arj1qwqAP2i39HnA/ctYIKU4OfkXfXzrFwbaGQ+0nWDm8kGAr87L4hOPlnrOKXKwY
GTJDZXoj61NnOKqQ2V0zOayNEBaFQUMb5PriKtvxXTmInXrlmeSFkQcnM/SSc4L8t/aDb5ibwdGp
ibMZ0uIEreIFcXSFgNy+tFb1oyrmK3iBY2XNw71s0Llb17pixNP6ct0tIPW47EiE6LHRmj2IXgse
Y9fHb5EJS6F7HaeaSXReb0pDHMMcmyLHt6GPcX2cc6zPHO81x3zCca+ogPxD1AgCg8p9xZUQV8dE
52HFe9yMZ1ZivLjcHz0XicuFEvIPgT30xI9+NPLHUF87XD8J15DPdRTqe6nlgsJUfqgbCzx/uvJL
7yK4yEoutJGLzdMXHBddzYVXcvH1Y3sVnsQyGBzLaRVF4TWqk0Nv+/ewzZ9c1R7Ndnr0wYePWfRe
8sWEXLPwer87rl3W/JtsQGmUeReSP/lEie+BKaE4NF1cw7Z03kc8MKVb7hXXOs6Zu8k1P5rJwc7H
G0q7Q0MZQDbXVf8RUx4slAkN5YJF2VC7GFzMjOBvZ8dNj6WCvzTdy/DMomfJhgRn4HCd8bNRyyGg
ozhpKVLMQG5ntPANrG+XUw5n2YiHu6O0iSlxdEaY0qUXpY8tQG+SFDJyw/SURjM9OKubQ0/JlFA6
9RaMD6vcm3NyMPkNK2lhYHjjsTlGRfROV79rkV+iJF3Tge8RPTPS/pXV3iWhbGsp3wQQ0jL4GElw
FhR3JkVeu5TYvEIEVb+Qc6+hD5ZHthKQXcdNSrgmis5dCFS5pHi0dBEZ/8goKSGE1Ee23SbBFuxU
2rC9NboCXShFEypSClOXAtWkUKVT/Uq6/EfPCzfXFPTUszOFrdIVLqHxx9Dsb62ufTPiOhOK4ZKi
mBU+wOOrQakcUzITEcjOlw6UX9SlpIYbslaU2CDQDjEl94JWggIca+hmoiB3KcxLCvSaQj2Sw05R
uEeTIMMnfvAp6Gtd2QtKfJdS36bk1w+mK+ZdVN/72P3d0xhEGQCUOn/ps/GG/jEnc3MCHSxSVsDN
eDOH5KFFE+DS79B0uIv1gOxEjt1zmYffyqAbCCn9aVV8WpbIoHWhhclpZSpaGobp554Whz3xN0D7
H6U5vwozetffa5ZPjwut0UKLJEa+a0bZINyuACYBMusv19+52gswZlsBUEQ5qBfIdGSI95I0+ZND
S0ZWGlHNNGi6URt2c1ieXaeCEcEjpsofGfua8AXFIdNL2j00ums2im8+bWBPOxjSFip8R4wld3pf
CYqcBq45eMs3Jv2CQp6+cmkeKxeygAUD+sru9ea1MdsLBCfox8NhJXSHOvdoNB2a1kl3r0tHgR+X
/Z5dPEYkWlxs9CbAzCjdLLwdoe6DaxriArLsMR4+fZqMcvBa3FH0zrbuojvdTzcMT1Jl/Ux1p50w
StadN1++veeBca5GJg7eYAIDKoAuEIESJyxU9fp81r28SVMfK6c5ItEhroeGf9SdPzG2sM3rP0UB
pLbQ0wHpowzGg2fruUGpJwijhuSKCukOQVAIpBk0VHriMA88dbYVjGstvOFBnp5Bm5/7vycV5Rum
rAqAhckMw9hOChQJ2n6xdUgykEk7vojxHOr5x5JwdDhlwzMkj1mQE8lu5cig9NyksV77ITF2vO+U
l3q2EmpQIKBj7HdVDVnDN04NLvLOUkTywKoK9ZTG7d1iDzjgzjQVLaee5SiGOoae7gSMeVI97+n0
5Cf3xvAszWldMijEff61MCRi+PEzKWuKL3z4dv5jYZiU66mSr+dLvp40Rbz5jFyYwvK7M4diIMU4
C7MxI6pCz6pM2VFMCnWLUuZYpGcoGG7dwCrYgBs5hh+U8Mx7GoxcFRdACIT2AYn4KS+G61CLA9nC
+zgPjr6X3Nhq/VCEhNnAnTdur1jwh3cHeYnvVC8i6M11ou/FNCi2lYSYpzRbWFmTwdOjGOf7PaMh
11rWbtEKFkf27tvOJrJ7HLyIdU5qISG3JK1a5Mip6sGzsGkScTR6EZOrHKE+cvF5i7ZXw3t/Vkmz
x86Ibngi3rtqXCZXxXdBfO46TXk28txCy8zz17XkoUlUwewRfstFfjJzesG/sUsw23HQ2pewaRe2
BejNXHweURY2e/4tJHn6XORKMTk2kU/NLZoGpKFDqQ2B1bayaNB7bKRm7e29bBvgErznpvFnKZ4y
Y8n2o/BCoj+hedKzVbvKSB9T51bNfrfpW2Lsanbbm7Zw7l6FNVYbCOUQP0ej+sP5R51vYXtbMK0G
3HvEA9DntN477dbPymA4XVXzRnn21Zrt36If4OZcE6HO45gM26HM4EWR7xz4ZrgxJ2qJpMxxyTCD
XM8wCjcifiHKRqyRvZr6NUe47NIey3jb9EzOYj95S8IiO3elrHYB/vW1OXqHqKsfcC4OKydS5PEs
zFhz4Z7HEHrvHMJUrY2vIPcr/vEHI5aHIug0IVsPMkNWTAmRxLEfHmM5A9gfwy3yWcoqjwSaAPWc
YfhEg2X9u6nK6LKYWOnoOljwry0rQucE4ZsCj9RSz+DG6bOTLPmYlNmymEAAsnYY9WA+21JwFqty
ItuqDn4ANya9Q9ZElkzyN0yiBQIECZ8MsGnjMHZg5NwZVUUbuMwYjAJFqohbsSuDKwQ9PfgUZn5w
kvI+uV39X5DDfziE/w8Zr28JKQO6jv9b4/MVt/8KNvy3v+ufzseSf5lobXV74fuIZOEG/tP5WNZf
PksDEXjCtmyXOfp/dD7S+sslSj3wUFCJwIRB/h+dD1xDrEUW5FLXsxx0t/+pzse2hPkvrY+NzZZz
BZUxfj3L0T9f9fX5lBRR+z/+m/XfdZDCVMxxwQI61NOpbEU5ABOFw38hOHaXm0u7RwR3ce0fk+AU
ni36BFQ5YpcXy0NXKAK0AuOrQxFbK7r2RRENpnrgK9WQwXqr2ejmWsar6uHDvIZ52KxkBDRCsWeJ
zQBaE1A4MgzTs9FkD93CdRaPZP2YM8lzeWCunFSAJGj7JwNg7UrWOacr/KNAFcS9JaTZQGpdmS6a
ljgGM56L4bWgyaAIQwNgmpaHW0B9GTH/qrroHg3RGuzJODlLhY7DzYS5Nh7U0tdrWCCug+HKHzt/
77qp2ooWy2Dya1bLN0fTwgqBWNPaJ/IpIXtjJeR0ZEO2L8flBcKLsYqh8YjQBpY/aO4/i+3Ngk21
aXpwgV2Y7kvzE8MpB3lghVsQbWdvcINTUfBCQ4/dGHMBTcKpGLpWw1NUzTtzJPp2yMiqnUsUgs1g
wSnBmjCLNt9nOYs0j1ppn7qdDhsA3uN77XU0KCvJzfmFQzLaJzG5R8zemY0JWK6EhW0t1//ONNI2
FM61yVNjnwbTt2M56nmO6DpiAurbihmXEFyWDeimNzSxM+3S2OWoXTNQSFjY/CPLmqe+Zm/GdvrU
BO6z7LwvBBPBNh7i+QxF9jsYm9fB9wmcsak/GJcNCp7kWP12fW9nB+W7QOhrkA7aNul3axg/HdyE
WIY1T7E9zxMJGRG/Bh8kBavo0HnEPgAEkfKNUaLH66pg9svYi17copqIiJjjJksHdoZ9pOEFGEbk
wLUDrHqN+ZnUxIAFaq1HVNF1YjFF3A8p7VoG6UDVJF5A3XpkW/CpkEyIJ7eVeFl4UofuZUmHXRxn
wcnwvb2RxH+iMX7KNZZ5LGCr+SF6ydRvfzeGdW3DqN6NhvOa1N2pBlNWFXxBuV1DJvLQbKIhyOeb
1yh2YTk5fwuA4VUE8j1yq3deJJAH+e/Ix/Q22dANVMRCHVZ2QW5ErdbTLpdVtx48Ml2bYHY3ViNe
u6mvufhL0omBjw7hlcDC30ub4gvs3e+59Pa4jsAFUgQvfXavnKbCBm7s2dWzh09DVCUOWhtu1Es1
TTsTEt0FjVmwsWp+9GJ6H7qaBS6YirXdp5RPvCprp8dJM3hbsmi/cwOteFgdQE9HLy7gTOfBtI9T
8O3VFb8HbO3eei7Ict6Fo/UU9uKjR/+8rfgMHGc6zTy3uPQw+5ChAIKSSgCyqjn99LzSQe/AqmaE
MTSgvcwlP/kEvSzmNze5WA1GK323R3D3JeYu3LmkCVS+eOtsecOe555UWh1BlFOjlPjKsvQweWl0
SfSie66XA4msfMhux4GhCPWEzOQ7HFKYtVs6j+5JOnj26AtVOrx3De+3O5XbMcbV4AM7m/lPeqnO
RypiYaLz4f95KEsIuW5B+GXZhrMl2NC74r9REMqC1txOLqmbfvwQuLVc862myAGhaQoslSZq8E2d
+s+V22xiGYwQZ5p+nVp5vkm0PWhAor4ZI+fJnDv7MoYkgsYxH8FI0y1V+x7u7Tb+2eJ63Qv6awBi
w4hnjPSJNtQpWw4ksIZ6eCTn0ZqycM2i9A0iH8EnLhLpvKRgrw3mWNkvuwk0AJ7DBloZC+h+2jO7
mFcJAAMIcGTSVqjOcYSR3R1M1jZMeVLzuLnDFyq2HRz9deOqd3JcxZ68Q8wdWMW21oxdIiy/cycy
D7BBWGFCLWQBV+2WzoDWTdxRkja7tOTR6wzy1l38szPuSqAgRIGllcnjX9ifHkuzjVANs36MpisO
NwC7CJwlfEyUk4bcmEb6TSvCuq0a0UJV6gxphvYXg17uMTZYIov8hRa6N+6zCmY9sQ+IYKDggqfo
67MwHYp15CbbKfDjrVUzxneQUvKlf81tzhqYj79IbbY+YLSiNFpJB08463wWw1237ka5gaV2FwvK
eZxeyD5b8WcUNpAH+Drr3j3YYOh6tAi44w1rnW7mtmZVkNTDyj6pkY5zHkb+NpRybNRWUhhIq8sW
oX477+rMOOEoIP5pjqHkpyfwy1gwneyB42CTBRJbSrloiC9PJemJFlgANxRAC1kdyijYA7p8F233
JXtPruswWLaiNz4iH3eO77/1RvgAs4EEZPhqqiTSgGFmgY41sLZQg5AtVD0U34Cs2dLrLjHXbaId
AGatzmRp39yGZwXJ+MJCkPVOlW6Suf+CobeQy41S4dvqOEUwP+pwAQmQF+Zd4zjrpp6v8N8hdZno
muul/ijRsIepc/ab5E8a2O/ejHmjt8s3FxTbsS4za22gMx1ZfBJmJJ/HECWUF4cAhBIPMmN8JIwG
Mrl+hHrvOIXBdRIYP23XPPHSJfj8U16XEtBQlLbvQZQ/Oo39MNUei4rxLRTRBFYKvJLZZBQCE3WC
0kLyQacltaTNTOUXM49TWBARW3reJY158RBL7uHmPA+IOwqNC1gGWh8Cn358mj7OhR6Vr58pRFXV
kIPzSl+SMnyc3fozaYiDTkMaX5cScxXFbKkNYT9CbHSxhJMLmhTTxJ9lAg4DQeuzItel9L+GAj8x
jA3WfGhwhm4jrfa9aUNSeBLxUXGKbG0I1vgGwoc6tMHZoDWyHvOc/nKwEA1YZQsZ7+BAO0jy97BV
LEPLP43A1bXUL0Qs2keZFq8Y7Q2s5Gx8LfcF9OBH1+WnarCDVSM5mIuWKDbSoeKDr/Bflu3Vbkz3
kPVRB2h5uioemaF+GdiGr3BrsHXMgJzxcepBO/mZjwyP3BO7X21nxRPq47IPbXR75MiuMtIEuhkR
KyvSJzt1SUHI1dHqSZoeVbdfIt7w0VDPqd389qPIZJndbRtP7GMacIzRZr1TGY8bydhcYeoQtG6D
LFOCtFApVzQBisGyPEJ54qktcCLZ46fMwPGaRnm2cgsBVUZ9Ws7pjzLrHgecmxvwasPOCMVhLOHm
tPN8UpA84abhRGgrkChOI9aWjXM5mhsAk091lv+URXPo2uK1VcSwSH42DD3nOTYGcj75/Fg1EAtV
opbN54H5g+UFx0qhU6vw04pQTVyU2CpSpEFTuCDd84djhsrmpTTNvanmUwzBD0NxjL6l/nQrFhpl
kcIDgP4iwa9ui5JAi9EmoS3+HiwSDzKDMgrTS9xXz6k7bCsovp6iEQjpAAzrqQk9wv3QWDJNoOyb
cFr45mXwQDmgdV31RvKdFfaAlBN7sMoSTAVzfl/ax2qCZeN6V1moOxtgLehc1aJhJT8hq++9fRCb
9bbv3MOCuZCCsyN0OPlIK7B/dlceA5F769Hzim3uHNnG/uytQW0aa/mU3k7hPddK+lVldRh+s5nw
gGlie02xoqmG8Nzm16iZTU3A3dVDcOnDjrGev6ABMtSNcJezE5XPaTvWQAoyrORMLmXVZAfhJif2
1rQLFRPIMiLuwqkWrAL71OFHK4ehY/QabnD6ASqMzmKI9pmYy61s67chcfFbGVxnJjBBLgi0LQ0v
V3xyQkpwq+7JrrIQ7qFN3Ia5+4U34RLW2cWNGmApPUumJfOeZBohOnRqci98+Gdemn0yIOI2DiXI
L7f1V5Aelk1D1cPYQh4DVOaZpggFM25Iwhw1nlEC/150Eg1cLB6qFGUs38XnIhDW80sQqgzxIOvP
TUwfhMiVWskenyEQ78LY/xmNxm4xwlcfx1FgM2MNq8GHZH1jGlium4BdgOnFG9IpFjCM9QapW7uv
xPhY5EQCN+OElsNejlWPosxokRkj/PX3GYpZSxgmiUU+RpA4vmfwhrWfkm96NzHYWbFk3g+IZDej
zbiVDCf4TQ7tlrj2khfb9ti55RVouMJ67VgcIXjt+Zh9KsXAWHmRTxZxV26t0o22vWnW/NJcK2I0
vAMXmes3xdYLaAnhjH1lKWnbKsFGUKvkiNMLKiD5K8PIh0FNpJs0rJAjqKfJsF6cvuo31pg8ZIqf
YbT6RzDo3SozTJoVb0ITGnYfMAK6/8nemSU3rnTXeiqeABzogbzhcITZkyIpSqJKzQuiSlKhR6LP
BEbvD79v+Np+8gDuy4lzjlRVKpIAcq+91rc2kzXRpezgvwiWs4t+jbz4d1rja5mT8dOM/YNM441P
E+12jDEsziqNbj+dRxW0doD58equumAeHxwejSbMzpWfqXqbsiUp3S9mY4rxijIhjuWf5twutl09
vPcsGzejyRXAw/jAY36E7g3bnrWClwMhK3hqbFo73plDYK38tPi2+SizhGdo7YDSGhWXwUxk9QFo
cgGOQp2WlYyZTtahgeoAXSjcUjz5xOEdEzUJllxZ7knb7bHsqwe7zbZpPrBhoo5NhjQYYyCs8mqT
lahaE/XAZmYhaFWUxyKQKge8UlLiPJ5h4cdiZyXJe2ArF6cmZWRwu8PVVwftEFikxiKVHqfaelDF
fPUL/7OTaMNjcI8G0eNVWgjdhCcbI8VHLzPGe/E37qP0ODLDWwgbD94wg3phtxflgmoUY3gpU1aw
WdPeKcn64pzV4ckCB23gDF+TMKHNmoc5/bnFeCo7PMZRiOafJ8HzZJqP9EPsczGeHZJrtG3D/uuh
KKFIhAmNgkgFsp3w7bKhqb3iuSGkvEvLYS0lQkaIymc7WfwgASFuB8d4G51kD2i4XtUzEgYd5flZ
+smmLMbfdlUccna5q6xnEzaLDzBfL5FPVMQO5Gmwuy8XBHXdzBcOab28gfZcFwRxWM+yEMiT7C6z
8eqz6zItE98HcV2ob08JgCw3Ab/SRMNl0F7APN1i5SETxpH1YVmFNSWaqIzlaa5hQeIRg39TX1I/
yLY5JBMbdxggdF5C9NITSQFbQNysimfNE3UfDzCDk8UInETnOfce1SLAQ64+ckYdkIjS2WQ/YoLd
kz3XSrS8KSyyVmIk6dr3LspRl9FUn0M5qPVXRBDCA7S7tIy7migHx2ox29j04+ksVHeKxrdpstZT
/yiy5HVIoJTHOmM9G7c8qDljwN+U2JqM6p4U9o9xlQXivM8nvi6LvZf01VZyhJLBApBiFRZ4+Kar
+N118fe0cQNJOUEhZ4emVEvnwNOgQsyN9nMTZVsCxVX0Owvil6mob0oKIl3+Zy9JAnpqvtlVa6zd
AKlb4t5lb5lc8pCdTedO3brx22McDz+RcN/NJqvX/pP8kXHwUQzedbR/OX7YrcYRHjcNrbpMXs1B
HIYuaynHIYcN7R3XFe9fOVO9kAOY8z2bhThHQswzVJNhmZdjdsFn/KLdYkt53Kmbh/dcQ1It83sb
2ZizJPT3IPU/IQ7zeCHd2QGaQ15KfxvKY4tdpN/9HAansQCKGEZJcBJWfafAR98aEyFd4ehintJf
fuNXPMuWSEJ9qrzxEHkzEb6QTGzowxzUwb6DBYyuxpqFM57pfVUFl3Lu3aOJD1NgSAxW9fACQPBs
JalzTo32Fwnb+CGy3nLZKpLTlHIC78drXFGlZk77diy3DqbmvI8JtuF8F8mwL0wnXyeF8RnP8xvz
w0q7GRplEJFeGet8LzPrmnkvtK49+ENkkpiz7MOAD3PP4pEWwPZdlO7IfAKiCSixBYmP/lXNHk9H
L0AnscdZTMpOMOc7zthb5XvbmBeU/mRwwBXFin1VQzeJt9Ilhh71xAKDiGeTpxlGISNVziX1gDsP
QbaD8v89jI5JKgaApVlzjPQ51oR8EMtg5utF+iZz9rUZrap2ygXN3juSwzuw9LM3htssaNeCw3DW
Yu7yjWLAJU08j21kN1Wvg9FgJXa8Zw4N+xC6Ay0VwGeqpaF8vovgA9hhgE2B2iwa3v+WoXExUX2r
JMDLl+xDxrr4IgXV2JRY8D3JdEptWKIqz5fMRrfL6vYed8aHn+L+sKvuD+PIS8uysSmDHYzWL0Pa
r25JWF5CRMG8t4BoumBj1uKiSusLQ/Enj0nEyqE4hGl1KyzuseNwTfm7NkH/MjskDCjRvYSmzsHa
N0eSiGciCs/ksX9yBXiShSN7Lb3Km46DHr89WWeaMprG2ED+eSXVx1uhkq8phdtatx4v2kC9X9lM
/paTyHb2u9cIUphZH+KzqZEfYskwFgjUTAipa15MKm0GDOZgWQsvRhUPNl0aOEzu4y8IaluG0Ik7
Y2jol8RQVNjDqKqwfWRzx+RLizxEEOb3eN3F1Z5iG2y3Ip9PNeXwDKPOecwPQUooB0sflPmlBmSS
kNX6B7vs/nok6lv0BQhoKE0tG9wdPuvHGhwO98Gl+K/lyDGnjxlz65hh+i4dWiWLOOiJ55/ZEUPi
TqoP0SHBV9yYo2YmFAvvbjBGUrTT0vZAT6Hu6hMOwHwTsz1fj457chRQOirijv1I6h18lMiL60yZ
NyAyaztHw3uUk2UPB5SsKUNdnTrcssQUNoVbbJxIP7Qwd6M4breDNC6hrm4izzjJsP9K1HgIgvFp
Evoz58QZ+1W4H0f16hXJJbN9OBtf8CIEP7q/1KOHahO5xYcT78iZP3NvCTec2K46/bQUJCg7I6Jc
+uSk+RlXKVfUSjFRrkKSBYo9nq05gwfDE7dmeBfwU/AlSmh8iNBZU71YEdemK3jONKWfbQPqBukI
5LRuZ9hDvbBKAJn7h8RlDmuUaXBPwJ+DUR711mf9p6xD6nAIqMDXO3l9k1g6yD7SNxp51ptn3nth
fBSjufa1hwboJkeRqTv2Idh13Pi4Y3u32MhJIqOvrWbHgkkgb9RiruUw3akezoFSys8wleEmjpal
hIMVaFHnFDRrmtj4h3bYDxfaFGg74bltxE4lHli+CEVde9YdgNbCelLHeY7ebPyoxGENisWNiPN8
GTMdvVm6uUaNA+uyAcWhzUdO7b/rRX6J5/Kt5pAGJzXfD63xBc8kRUvO6PUrSK0EfURgXDwT57uZ
w27Oq2gbSO6cCUXE2EvGfT12J1K4H3AWWJIrxMlY30n2HKXbP9lD/daP6DGpzXrVFqdMWo+BaF5F
Qz65UhCLDUc8kn6+MrwdHNcVeKPlQYTlSxGODNrcexceipMTihj+VmnNZMPeNVAjUae2MzcTQITM
Dh4iW//1CjaqyAfnMu0+jL56KyWjSzO4mz5n7KtFvjc8iruF5rLDuvsxW4qwK5th0pQvsKQY7KaL
Rlc1hgBjq3R/B+mMSg17O2+fMyXfvDg8DQyG5JX1X3IctE/kzaqKOYmF3p/BmOqdbutrE3IQQvhK
1lV7bXtmpz4KXkXVIgb5OW+cqg4qmv6qrNtP2XJ6J46MxW8JARZkhQOwOkSFzkw3H37Ml4o4+67H
8qzc5S7TpsV61MVPI6ddjv0QzHEZbfnIvhR5/+XgENvgxAO7JU28TCvsAnB4by5A8fqAZN5wA22Z
6+rd2E534MjnjmeREtm7ohWY0uj3GH4gsRMydfYSgxpeBqv8MAI/2wld8Zqh+E8QMwEGHJ20elK2
XgdjeBkH66hI93ehOgYwIYsxJKzvQoSgWifBhNFqcfK98TEXE6QfAqVZyRMeOS4n9erBIk6y78mU
wN0478yl12x0iJdENWprufOLIvMgScbaoc2LwIeCUPqlUxeBSkJYMn8jOkDVo8uendvjRdnqsRSs
5+uAF5eGjCwxz53Jln35Xj0dpek/tF3zlE4UxPT+pazEJe05POgRDn5n7cA6XRydklG2cSiEvfvR
d+nZcvVjFFNNQaT7JY+yb9WNx3kiq05F+R+MpSlGhYqgpnFlv3W2uuBv0GH+CcaogBPG2zl23cs0
czjLzOjLsocPSAfPtQhvvi5euqR6Y1WF957N1ej+dnX6mrdcrcsVFA35tyFJYZUG0xzXKGfuEycw
Yw1t4aDZy2Rg2iC5T4+wA855257Njr+dM17qGIms5woaiL5r/BQMNuw5HRK03O8xIvWKyb76Ccvy
braTtcPDwZHbwB8Cd1wGpMsi3OzCW8S1ykEmL3de0X20EqN7Fb0VOJ5aX33qjMsrK5EJa7UxnYX+
TXduG55SvGirypkeOXITqwhOy43GAffPRVEeKju6wNdhgobUs+JmZvTi0R5xgM6wOAUG9Ilf1bZL
dyj8Z4KShafxYUT6ULXpbfCMHYzBeyW9bzf0b4m0n806PA5c9f3CGBrN4S0JNKm9niO2rdMzsNJ5
NZv515xSi+2lSFyUzXrti/AnuuAMEgPxKOJtO073Ql7HvFVHQACwKrAfoOBDEWHnwiDjBcamMcKP
tPBeNPo1UrraD4h9G88N1kJw7syn5iuhLZwJlbJlM/puFapWrHl+oLZifon3+HNdWr+qad0k7nMx
lCuqSKqVOaPwda3+jR35OyvVSUwAY/P5afGPzgZ9D0ZwtOZs31rxxm2qvfaJIPGcDf1xR0PAzG2Z
y7MjhWiCXFEliGLyTnkgLjOYaSEgNQSkwXqwp7yVe1IGh2eWOBsQDVQCxIbeFI56ixB3neBWWc7P
ZPMGQf5AwZSA9SYIE/Qi3tmtH6GA5kQNN2PFV6NmrHYOeQfoN59FjXikPVZiWhF2IvQWcTfyU5/n
Iaxyy4x2c2G/Tl/US8lNxh++KJQ37u9gdVzrcRiIVYjmy7DsDwB/lwE3c0yRm+Z41JVs2GzjtdF+
T8Y1f5koRF4RJr4QBtqkgf3j5eFNGMm2LIwv3/J3mUvZyZy8ReKO2e3RmZCMrIAv1/j+Zvar8VuT
3+k5WAUQEwwoh7LsNr1hA8H/BrDFis3f5am594sd0P1DTU8HOAZG5J7gHf7O/tYMir677BjP+jJH
JvclO+fpSL6e9GrMEn7KEWOIWPZEsqmafZ168wFbw73V+cVJBbBRlBUbAgNcV5aUMJle4qthokXy
3rGKn1zI8hXLl955mES5Sxa/bUFf1sxnMraaw9wZG514j/QunAqos11LZmZGgSXsPJzT/iHuCVrI
TH6RdZ6oek6+iorjEKgDYFNgU7AcfyfUI9F84/yyW6YXJ59+CWWdgor/C8NppRMS0EY2ffep/Teo
zXA9HGiIj6IfnbRMUn6P0fkpbeenOcuQCH3Weizb6c3ikoQK9u4j4eOMfywLcfcUzQ2Gi69ds2bk
j9MUctEarS2iPvZudA173Uv3r+VNW5VzFhsoaVPt9E4RF3bnngAklzDnpt576IonhTHTt3skyARj
mJXz6R9FtWeUtbaOxwYXR94SDCZLCwtp05ugFK1eDCfbp4HEKGFBeRNId0pxpxD1a4Kvu8nSoF9n
hscOgwjMbhh2gxMEQAHq9MFIpl0PB3mTDS0AN+RtMQKfrvIBpQHahM14KMY3gXPohGtexHzSoSFw
txxMNDeBfUFETLrAiW0XVHIYZZcq8vO1TDiq0ut75fb95rTJt+2hlfgO9UtlwyGfG8/G0yo9Oyxj
Ziu5GmX3ImmxAkJ8xPzy6njyIrDCr0hHz9dZsm+IJcARpSzs4e6VM6nGssq9LeMtWnmB6FbSr7+o
2GP/s8p3AUr1uvahZiHAjU2+8cymXxWNW53/f1Lnf5PU+Q/LWvC/sKwZ/1Ylv4v+vyZ2/vMX/1/n
moPVzPMcUjY42AI+T/9pXTP/mffOhz/JnOs5tAD+P+ua888m5biewKNmm5753yt5+W4bw5XwHIsI
0L/+y5f+P/GPvEmogrLq/sd//1M1lDfarvvFiBYs6Mv6P75xqQ8OTIsf17Ic4Qi+yG/5P4xrcdZ2
0rApn5p7fUoIwj61Le4v0Xf7auljUwfLWs8vRXOcS4SSGTmVQ2hXr5sWIaXnFNhM010sNU2Oeciy
bJdPeg3ZvsTVJUHgRq/zJP+OjZczBxclBqfxPpd+8+QIfRkMasjmKFyZmXpnqw5HpWq81aDzWx8y
HnIJg6DZCLO6mTjGJwl6CJOG2zR3RlOWpTZBXgIWTHPMVzQtLQOewaRnLyNftQx/dLjd6zY+BstY
WDIfDsyJffJalu4be2K9ckuaEokA3YCmsFFniVZQEjgyc3JEKtjicIZol4EUxy3DJjMqwLtk7Sxj
67wMsOEyyqYU6m3dkNU7VEsOOGz8WGqStQjLW5cz7SdzF4Nw6J6sZVDWDMzT+MLCuVzRxkF/0zJU
xyG8BHRiUBn1uO7ND7zfV38ZxL04f84qGPbyw1wG9WkZ2buY4b0pvnJmeZ+ZXjHbq2oM98WyX2Lq
B2D1lKICDK79Ey2yAHCu24hOwEO03XYoB4Q0saKXGy9vaSXpxC0tOdHkQ81iP8AgDI/3vRcV92hS
hxTEXNtan9gM7zo0C3cRLxQqRqz5uc2JZceEwsEJ+DhrBn304XRjLTKIgR4S0Hzg+dYAYbD68Ben
Qlefy0VCGQwt11lAxqGKOEA48aO9CC5UdEhYPgjSdfIIoyffCVF168pQpHZRbIgh/zVQcFLolTZO
xsqGtDw63Nez7lCX3rlZxB9p9zPQJeYaMrB7EBZISuFO+W24NTFcrUNUpBw1KUVVCnPzxYeQYqJd
ojmNaE+dazgUU27JqLs79hvIB83JNF2i/hkOqBAFK7Yxl4RZgdGafs6Dsehc6F3wGreldoG4LFKY
XEQxvchjFToZHTd0mgzTawPFLTUAdMUd9Ixc85Qc0dmypW9HTQmrjuFHdf6zRJHjFx2DRaKTaHXT
ItqlsXpJUPFwwhGlNR+7pEYaKA5k34zt5DSfMnS+ZnTAfhEEodCEmzT3660My3OgwaqYPpEh4kyo
iT6qooW6OGX0XMVm/JmiOyr0x3ERIhuHTUiGNpksIqULz4/40TlwrykaJtVCWKy9HQi2a4bGifNC
YnjnSRwGHykqqLvIoRybgkUeHVJIkYteGiGNMUq9kqEHrKgO6dwNLMoQxzGgrlJUVxf1FV/JWaDG
LgF/i79r1GH8iEP4fCp/iyrG4HaRctnd5qxxmaZx69uE9o+Rk37bRr7zoVKuk8S7GPZmdpZrU5mn
EtAVCo+RPrRTwmXZPCj6vDcSgWJrFBQKOXSKFHSE1T5Fr4sYbS6yNODXe4QN40Fgmx896xgY+Dn1
Us9keuwzGL5KaTf7gMUVHWAptyW/f8g5aaOI87blewqCATotcnkFizvGCWjRa5kvgnqIst4tEjtp
7c1sNh/kY/BJzfu+FeDcQLBiLZpW7SwVa/U3DmvxA3yxX+Yi5fMnnklTvYSLyC8Wub/saBNE/xfs
AVhPp9GwNT0QL00ApZB9gbUsDsoWm0ZWgI0r25PHbsFblgwe24ZxWTs0E6LdUNJUWIft3dRO/IAW
GD6IublqbEU3mbPabxDXTb8wsRAP5urZj+tfceLi65vdhyUiaLW086DT1CE/1pKocrsE3x2WVOi1
4qeq8cC4aPSVsSsTjKhBXtKQXcw/pZcT47P3WUT5+OCXx6Xfx43E0SFPEBnIw6Zj14SyBnDtHPHD
GlarRecr5/rsy/WUAq2F3sz8gm4EgBDW8SuU4bWeoTx4tvciSWLgZ5SvcuKg7eaw+MJMoav7T+PY
/h0CjrDKw1JCQpG+VRPdWuF98KG6lSCgiOiHXve3mQ30tfYE65Y9okvcSixhhsZ+y2mF2dNEyhGa
o2XXR99ui8kiPbtl8uwo90LJGdN77G+paCoezDLD6KGefBVEx7APqEGscDL7o4Q91FVPmCR4u4aI
yFSS6VXnkKUU7dnAEEtph+09jMLfsJIN6XNhjelbrlwNhPdXoZj/4oBGyCkSAMltRZlCzdO4m5tP
YkNcAhOWoKS1n/IKbDHvQEB3PLL1AoGIeiSYIMnPitXm2rDtYVP7rG5Sw32HFPVWZiFwkuGp6XDL
5VjA9171K2nIo9qEXMilcD+udA5QEVZHTGCviV4nMTAlZLLb5BXwIt1b+4n7JAAnHILQozuGY4VN
t0NSpDFMNVN47Bp32yj7B+8g6ceJo0YmWBfwpuPySSxqfOZTEGXW0bKjr2msr7nR790JXKhr8llR
09ReyhB1Iw/2NTDAg2R9vXOL62Kf9+3MXIgpD1QTsLHN1EcT1CQcscZxK9VfkqY3DG+JPGbos9Hi
sHR8MkW1r0wArJgAJUtTFqo0o6TjSFeC+tA6CbdGyCI07sRiVLa7XSfsPwOobQLL3Psd/JuBePD9
FoUQKe9F2RJVBDZWk4/+KZUx/OOmfHEtOgzcHgBaGhQRZWmPVUdnRNO/VW31G98fAeM46HZp/YZI
8KqK6SEuKiwk1T/Kt5AycBZyJ6cXwd1PmE1SfHIHxT5nF5YZwI4FGbbcWXmg7Wbawb1RzDt8u5hk
4+kd+OoZg+OdN+d3Y7IvhngJnieDsgpFIxY3yulvGnw505JyXSrFY72nEaxdBwGHK4CNoEY55djZ
Ir/qWeKeKH/cYOAzyhgOy06Wu1C/gm3jkq7UOq94PqfZuLVnph+TEGUTuD+1Q9FO13h7VyWf5tSy
HAVZEA/GaxgSHMUHceVRg9Nzrh9DaJ0hlZbqb9FQwNQB00Wdv5cdZ4K29F4SnQ0ngzJKYxq3vrLh
mYuXUXc4knoOGbP1BwATMQCnvjXVzL/E4iK96FsDo1gvi11Tfmf9vHG68gIE8zSY4Llt97cUpO66
FNsPjdP7mE50lonxLYzQkEyisZhOjcYJcRzbGImwRC9ha/jc/dbpKSPI85Aaby3/cKD3b1k+/prR
UWCaYIrxOa2moUuKo/imYzWkJzcbVmRtkW6mfJ325a859p/dXjuUNOUHOO6X2EcmdI8xZRsruBAQ
kxP7WEq6AOfGafdBhtF1iH5iq9iLSf2pKl08UIKCPE3p9WBpkx1QBO1oufFa5CTdujxkS3KuBi7N
IbXyUtZmVN+cPZX+NZKcIocpfE5F720alLTV8CkL581Ih+2MHYe1UgaYksJr0DkL43jZzNCo1obe
a9hQiQRI6jZASO7Cip0T/TnxkH1LQQ0IhcThGrcZsbsyXAeWbNYiajeF7R1NpwaZU2A066KnKK0O
KVB1QoFYYaaB2z1wRvb8fv3wj29KlOWvUyqtUkIq2CCiDMv6U1USHKjEZ+lhx4+LpT+0obu+MZfQ
KanmlBNLMLGXDYoem0H4UkbThdYoICJlFe9aB9S4HsCp0hr15PsLXD+8qQF91h3EN0TIjc8AErvx
c5yh2FXOJmtb69H2x6saSw7UI2+8rN5AomPF6DVLNyxFy8YQREix4Rn2OC9/xUa4P37D2KUSRoce
fnRqR8iiSbLvQzSIOhaIcU2FxQJLLa7T8p7jjd6CAaShSeb2tO6b7pNHl4stU14H5LdToTBXR23V
7IrIvo+cHPIcBEk0Vduw6R6Vz5PP8qJF+klANfVVtm1Fs59YRkqDVHYkaFnMAgzNNU0ALu9jHM9X
tBPmRGl2x2q4lSmbmHA4O0nVQxoTnOamht1N3PXbwI6gl8JJopqIvKrR/YQJAXZXYIB6LCfoelk4
5JvcTv8YFJCs7AUuN4RrbDdow/StbsaEsisduwyQprXr6/A1HA8l8x0bc+pdQjbRO0aXM2YMgDNB
hQKIY4Ma7elkDzEdqX18rjLn2erNb+En5AsTgRw7/xDVTtdhjeDIzDdbmNRKolhQNuczTJWrX7fj
utPbwBCSOA8P2Dz1r31CNWC1DEgDO9Wmfq9V/Ms37BdcIfbaSEwgOzgOhfC3KPgpJJux3xaUEoyT
fZzGDz3Zn5g/VzlsKDQ7Uk2btsGnZPC6pK+xYmHHzhl+NE4cb8j2ru08mDK7T3Nz5NlOBHmhNZVw
kvHLu43+Hd9gWD4P03D1F0pNnhzchMvGjR/52B2sAvNJd/SY6pPoZ0aaaxp5XuhQvvkW9owTLJ3K
7k/8isP6kd/lxQ7SkwmBveFBRU25s2km1glxKM+dLr6MBu+bkaXXPHKHx9qL3hM0yu0ECQ1LriTi
k7uvXUZ0vZvYslHIjPwWcAMy8oOve/nayZSm4Nw11lwiW2zGKb7r4TcLDlrXdH+YMumfo3I4JYok
BKR/F1lWw+/gbXIbuBZxGe1DKoV2U9j8gZfN6x0JDy/PxFSnDYpqWI/tE4BGBJ0quGbAtdUPI2i5
x2ZsrHuj8KiEQaiDIMttPTx0BNrXdm29ldzGVikCPvvp7lxIUvGwfp4HSgZ8TpOsKujJyJCG92ge
7anL7S2pg/wQ5/xxcuJMk5qej5MuuIHLTreqXop6YzGeQm7bcgH/UuisnjVkPyzj45UnpjSkOGdh
/hQ0EJtiK/itu4wfUH5luX3zNNxEExwsm/XFPtrn5XnCMDiHEYX1Bt1TJTU9sZUduoi7QJrHNIPx
0Odzxd6pKQhYaScDfx74EMYA4pbA47DTRu0W2+JKT9W4AYPJAsyJr0NEYkQZ6lRDo90IhzYGb8Jq
RSt9sXVE9CsDsqxybnvR5N4YtUnee8ZhrOPnKhWkddAZPLv6IA+BGB2i3kOWpEeXW8NGVh75Cx1c
2KeWy2pdnNNCv2sssjjy+kPVAyrneN1uKCqimTG1qmfL2rUuhbFtWjF2gc1r6nrTqLF4MwyqwHPv
O0lKjgY0j5xcmL6BT7muQYHgdhSOc2IhyjSGx62oed4pNJ1TYo9XMoj0TmGgXwUSoK0TdORO4IFu
wpH9CHF6TfZpG3U29R1GmO2HidNk5OZ/2Cj9CkpOnF6ZjJSlIeV3ad1dG7haydB5F7eCdx2At5mq
8rGj9Y6PQwQKeU4/237CbR2Mv0bb4F6GS3mUct5rbeDoDGW+L42a14f15VY5Mx/px4R5YwX8ELBl
rZxdoBqeAQw0hfoYLaCT2IOVU92RN+ytny4OpNjIdl1i7/sh/MZ5l66SiUqzlh3UP94znl24D9vx
ORnfrFmc6oQgRdXhhnWr4q41bB+RIPWLlD7zPHooXfOhKV/j0R8wiVbPVW1RUjZ7zjXq1dtsxqg+
c7tv0qHaulF8bhyHgELnoSM5L4gSI7hkxvWC068qyq8MM/dtjKJ36hvVPphdha/OkgxvffqgQxPa
RMbaTi+dkDPcSUIYmnrw19Sr3ueB7XkcnS3+rmNSUesVv9cmB0yuV7owggHa26ABUoaIetzqo31S
mhf6v58NTWutY5pqhZerOo3JjEYUupAAdH0CNxrvFTYHwQluA+zinRzmX3Owr4R3Y1rLk3O8WDYD
k9dxaPPh4Ix47poQzFpgnWjhxbQ7sRkqY0zoZm0+h/5X2S0mvCbfTxG9q5OTQfsB07WZRo6M7LGz
jqbDZDb2daqd3WS4LDhqZWKiZU70PHw2ruvusGdjfTmKirNmijl9b1BowTnQsPgHzBjyMVLWu4aB
qnOiJ+myhhR5v4+q0dm2LtEy4UGALZsP+PkYwScNBLMjnYBVcAy46xRjAT+QCGvfTnut2PnH7BlQ
/uyz2VzcRPw4drCFcW5ucG3buwUVRoasXBfEPpIOaQZM2iZAbFwlBdUXSM03HrQACJeHcxS9uFN4
CNCBN3TT4f2sznZE4BbAGUwoQI0xO162/4ZJIsuhoYzA3dRfWVTtOwUyp2GffSilgNaSiI03zT/0
TuxFhkWi9its4eHOtbpyH7i1OBV4v+wlVJEmwNpAMYp10Lrt2uwWyO1M5iiaOvv2l+1eeu+LFGVO
DbhT8ROH8fBH9hqztaJE82l+dDiQhMrCxmXO9xbr2moYKNbpC+r9GPFZuI5wR9SJ/5nsbGjtbA4R
XuqB6y3IF/tXtqwe7RGHTI1yGmGEJayhBvxCHM90NHwq1vJwrcn19aN5ZquIi808NtCG111DTJSB
gf0iUmVn9EDigW30dWyeST+WHT5jv7PekKzpaqLzyCvnZJPgdlqnafencz2QR+7BnkkDgs++0ebC
YWEuH5Fr37E5Z2zCi/gkJIdraWbY/lOsPGMX6s3UI7OmiV73bhPzhDcrtse4sErOU1E8Bkc3IEoV
pDaUkYZNuq/nvQPHyau7J3Ykvx3uoZh9wwPK7rlsi9dWOXInevcLH/oPcLB7NkUXjl5AJcJ4b/vl
tFM2u7psEXQ4bqCOyu6h0so4zvF04HSN6T/+ImVVgLiDK+T5SO0Ra4B9rsZ3toF331Gc2Ud7G7iM
QEYdoMmoTTmOA5vGdm1xaVu1+asDfTVQ+oSOx+MiSN2fDKTUSU/ZW12nHBTQoQ1jNLe+0e6nxlkq
rYnFmtSmh+Zj6ULXnWb81LlwmVnpFkb0N1aRb37mjfyqKvNv300/fTH7cJCYb1NF9tyvPjAbButW
Y5l1Hxw2hnvD8J6j2rv3E7c0vMQECYV+qQf9O4IVv1fExpGDPtoAVI7XYtsJeryBopL9Vsz+bSy1
uW3YS0O4oeA48F9Tn6F/qeGJNduJVBsss8OHUGX3wJvesJR63j03rHeRWe9D37wWdRqullTOiHMI
oM9zXoXXTBjIv3yu46jDhB3eKxX+zlPjRRrRW4f7ZBM2lPc4RkfTJXcra+jvigBPbpOKbHL6jNoA
XRt/orPmD9olfoceEmMErFIF2jP/mkitYOs9pPjoWMSwni7n17rnvDOnnI49MuSypu+ka8mIx6YV
47pyrqKJ3i2vubQDzpPa9fZCMSpmSfZFwwhREX12JK7fnKK/jXbnckkgbQs7xGFTfqikStdJz6e7
dJwavC55uUj04OGXlyygdcFKAaylaEVwFtgnNViSTP0YdqY8mlO0hS0H55gQLT7FgDZ6ec4MNEdR
i/1IZGjFGuyPS18oWieV9KkM/rjwHdJ5MA9acnG3YUxNTxa9UJLhb3XGEa5Mx+8O7sko1dsk+dA7
ZvCec3rZ9JP+lk7Gk52oXQoxksbYfhtHY7MeyFQB0Guwew5Qt6v+SLs1cZqcsmSU7JaeY4xuk0Zw
bxLjj1PH/87eeSxJjqTd9VVo3HsTWpiRXEQgtMhInVUbWKVoaOUAHOLZuOOL8aCn+U939W89wz3N
ZsqsuiqzIiMAxyfuPReRh8kP2SvqCM8gpwMg8hk4XoQMEVZTScLaCs0DdQlz8jr3z5lXw8XtrINJ
6E3ImCd0hzqIjPqlYzoaO9W+tSy2NTpLpg7EjD/g8J5Y9UOkJKmuNhjxZ2eEBUxZ/eEtvnCh3oW9
d52zkCSEJf5MMBoZegV6b4YLYU93baV/moONJxmBUFJTEGOrOrpLDc3c6VOXGFh67Snrp1Myhe+q
1Cpwm/ODGlkzJKXoAjTZMYpba19HdXcs6D8MH6WUNhbaKglmw4EIVT0KF7m8O/WvutKndQIdB5c/
pnFYpOsuG8qdr9DHxkpnGipRS8AVC12CYBIQaKhFsOU5o/bMKmI9JYyZ6mEfGQPuFIPnT8rBw5HC
FyEgoaDhKRmIevohpuHeJQ9CRZrDI1VyikbWSXfE3tTyszHAThRetOezlJt6KPMAuq+Gx3TQ0l0G
gXEV5vZwZcWjVH4wsTOWdXcL69YLyNh5xa+LzacXDFU9h6cAGgOuSh4/WV3SciT2yUrhMkQV/+yE
Hyua6fRdIF6XDp0R0s23pp7ZdZlTEHWPjs6oBtoqJbHZP+Y+U97/rzP4N3UGOpaRv9UZfMT5Vzsk
EdPovO0IvPxJa/CPb/C71kD/BbaIraFi03WGHy7Em39gctxf4Ia62PYJn7RslAh/CLoErWND1oGg
g+KACe4fMDnmL6ZjaRB0GEPolscf/aQu+Fu1gbnkWP5JbMA6xkCBY/LaTIMgzj9TciJvhmgjGABM
U3euW1EHNffk3g6LU18/12H/gRTwPZbytYrJHW7mO92tAml+6TNE5n6UPO3w2XQNmZckQFWUztuq
nuA0hJa7GiZ8fx3u422n8Uiz/Dvdl+3ZgCoXGBlB79qQk2GTCDNA14T3A02RUBCbu8Yl3ix+cFB7
roWibKVzQbWaPiYFzsnZMeZjG5tPjkQzily13pVKeEGNz4gQ50tbu/iOU4eqSBY7/PkxewL/jfeV
eE47vKjafaghQXc24bgxUHsICHHQNeX3JOU2r12rD8we57FqLYeo8rTdOHkO5TmKqNyzOb9oshHb
lqNd1MQo+GyGQW4gPvZs3Pqd1/uctI+j/UnSw7bhj4nSVNmBZ8q0bQcPVrdrAfrE4EB3bcMGNtN6
4+sz/44BBtFOPkcSGawofXlI2B0xfBe/yp5YhuSkddgKRQoGILIQ2WpSdts4V8PG0EnUnCmLf2CL
2RiaDZfS159QGCIaaDEed7jLsK/IB7urt3oVfx/6WR36onQ2DBphGffnzHdK3IeKAVhjJ3uW1h3o
QxZLTsL6TMkB2bxvPYRz8kI4Ol4ZY4xOg302W9GfzGF4Gw2WA0kqPuqxioI/3Ga/a2X+qI2x/7OL
FZ6Uo2u+B3nqZ2UMiDgheRZSNavkpOvA/7MWOXqmYIro/ns6ilcpIHx2oB/NmDRU9Z1w0X0bt6Ba
uQaSyUK82JXnajCROBAYqI1LNHqlvieN/6N0E3n2sPRQRfOsmZYAOjgcc1YLvBZEm6pjRjqDMxHM
rOXhxWvqx6j0iJOwmm80UEdgDpspTL9PVsJl4pHoYNuMb3EzjyQmTH10V+n6o0XoF9F69f63NBqv
IZkwVUjjCs1P18y6CL/o6vzh7987/S8kYM00LVpm3STO0OE9/PONroaRfA8yAtcRiZADUvt95lb3
jaXIu9Y9YOzE83imHG5lyRYKH9u61wBxxLZ4amTKHXVfSDxd7COnVVBXYbFNoPz8q0940Tb9+Tha
oMeOb7g6wgP7509YQtf1GyDm69bJ8R0KbOOJR75bM12HuXM2RupSVDcxPHeSFjHtP0si9LCAoahv
wr2GFXoVVYCdilbft6K9B02OtcGEBqw0qq55cjvqNyvc2BZLmJiJrekvG+bGYX6xZAwmPdUNa+Vm
7TjmfYWWd5tLqnzow69NaicI6ssTgFdS16CNYok31NaLLZZsQwzQ1pkeKpm/FNh9V6lW1xvP9Y51
FX9oIbP6chToA5Pq6proBsu+P+ntN28IzeM4G8NGi2AcaFky7v7Fh//XGwdZmeZzCbgwqbW/fPiJ
YShR0MOz1FmyBG20LIJB1qDRASBT2cC2RE8MpyNL0QQp9SN20NMs2J51qINS+fvXY/71Y3a5Cv2F
zAaHjsfYny9GJrPAvrB7QeiB1ps0PbjSmaZUbD23QJa9BLB3LiEjyzR7tNjjmNw0xGLV9hlNmLGm
KgQokISXadOO5cj0rfnguC4jq1iVPBwIJNGOek4JxWJsPyjg+5qA1eMY6PmdvEfyo8TaB8W9Liai
I0bygbKhvupzlaxz75z7s9j+/Q9tIFb86drmIW8Z4EyQCS7U8D//0LlTucSaLzitloaobd9dDdjX
zDi2s/DwLaeV5i/jeLQEJNwT+MBWYxxfmircoUJ6WDZoiNKQpcgamUTRl8EMHTLCoxnlC++CKUM+
xQhni/GDjUl9skqsVA7Nzt//JPpyVvz5LnU1zEZoE3mDTMv/uWjoy76eZwH7QmpvDo/q0KoBQtgJ
aUIZeRNm+gj9idAZDZgT+I+PboYg9y9exM98P2opHdYP1ZXjssXVfno7ibnVEbonrLNyHf+/FiHt
HYy7cBjf51Zh3oK+tULUNu7nVAMzFZn7v38FfxVq8gpccIUO4HcOVO+nIzWz9SrLfD5QN/MIzYEO
wBAhMoO3VKJ4c5YdSTuicMejtpYC+pQNfi9wZZIdydShTxI8KqE1bHXve+537sppoFzNGhloy+6w
RX8YaKmFNmZ8N8qaWCq2Keu6aY+UG7Sh3ZlbzF2jLmD8GHVnu2JPylJfBJ1HXrQDPw7KGVeYRucx
Wt/MVh5KahSkLPSTKfEDxoz0JMIIgJEV1vtwB2QaUPtcGeu/f6+Wkvfni0Z3dY/nj24TbmSZ3vKA
+gOPEZPJ3EY9yupkMF7waB9Jw9I23mSd0OmkaxnLzzTp6TLjNqAGvEkF2ZdIzgHyALsdjOdsFxNm
lmYUF3c0XGjdGYqMT0JDLJU3ubfNHMSrDP5oo7KWpJYBKo0rAMBXw/vEZGUmVmdbS5mwRkf6UFbt
D1Ex/vBMsTMspG4xeTucHx7GAiZa674eLsXEzCQvBx4YyXjMmuRipt3bHPMYnAf0/PPI/rCUYOSY
cl79sMG+LbMDaC0GtMsSp4wLk+VkhX2qu4mcOixWBFSISf8o9RGUW2Zjv26fk5bQh7zzLlY275yN
yrWbW/L1zBWQh2hj4AyVGViSt6G2OB9Ty3hscgOVERlYvDPGUwxqcutq5db2pnYXuVYCd6X12abc
sOUUe0dhRamQ/G5gwoW7OqvxaLdIjqx+1LammxAziTAm6xzjZAwhJCL2yY0HDLDGzpHoWbKVmYDH
xnIOy8BigkDaJAxrTYbQd7NFq4u+t1v5Fpe54RrPfkaETd57THdlEzLXyYCOAFzBWLEba8Abs8V4
hYp757TJpy3VTcUj4v7FI+75UA9rYHq6IGtJ1cOnLMkw8ngYH3rCMHM9NtbUia/OsgRvcgwVehJY
oQnJRitDcDTj88yUkaAP7RvEnGfdy3jKLsaX0r81EidMAdyRhHdGB1rx4LXXwUIQimn2uZ8Fe183
3jJ4+0Qi9SA7ID2T+hX2+3bkXu9y7VtR5DdGZhkTm2c3wU7o0MmTj8LcnG3+XifohhVZeKbRgy0g
zZPUSIcxcxiFsqEmAYO50mOL431ErMQGvobg4nsdH58TEVWI1pS5C8MLd+4eWU9hDESiMqRl0KZX
NnliMzArcyDBbWcLfBtQP5mqj8ZVBbrocU8AorX3lR+DnANe6EdQpckzdZPwHGKVgNZU7z0iaTeF
8ikATL/aukgsI+nOYEjB5CWF9E9mI+5bI/1KhVndDV79PGAVDvzMKgOV6fUmXvAjcxtnXOfTxKJA
sHuP3G0Ou3QrXBJ/Eaps6UGJUWiY0jRz/lCW83D2yGnLFURuWX06hLiThFl/1VCYTkBkcPwIkN4h
7OpM5lUwjhpztRhfVVNY4ykxkVpjPHyt09bbs+YFt1ddWRz9iEYf35av+ZshhANVMkfbemQKjjzY
qQBLsY56vb3m4dbJmvCqp965Lgz4om2Y3pd69N7XH7bQkzueo+fQTsiG1qZL38Rc6Ogm8fx91fC3
OnouSPhQayIkgmUsuw1AISJ6rIqEcYGG2cqdh9ZLfLqneUKJ1O1BWieXsenfqAbNfZagWPON5NDP
2U0Rqb0t8QztZs9E3hMup3Ia07GxXw2csd3TUAoSAVdZyz9vpj6T35jNTp6/h33qHCY6OgqIqN4X
wiX7wEIcorobGC15rbsYiXwjzyAZWNNo+jejCa2riRT0yiFqxGyhGxMiZ2RY1qtEXDuI42Sr6KQE
c9qO/cF20ns2nBirCeFpv0PMSB9aNzcJoDS7nSpmCRshwmvkxfZRixCVg7ljhWbejzqJOP3IgWHY
hDiyl/40neoymg0XKBcR5MfxbszVfHKKOzXn4Vl4U72vmZHtl4fIDsFtgRc2D4NWZstKUtYEULBb
sK23ssAmxnbew+EW2+fQF++J5pBZJoZNUtoHamr7ZsLMVg1nKPp9diAtBwCbZP1R6XWz9WsCh+Na
R3GWtNdORFDbybctbQaFvzVDysumC56rfZvt9ERP1sLmA7dg19igTrZeB599qJjiDZXt3xVIfCAg
4i9NYIZMrrxP6FeOFQ6Ug94VT63h+VsxM0MgK2DXYFo4IetsCMCMP9iztXeeo+kbaRknP81gl2MQ
eNGZ/dYL+L+KRpQr2ilsGT0CM7SOsZcTjGJOpxxvaOM36SHlGqPKcMOtVM8jmPdASd9n9lDkLFsQ
FDlyxKEt5YtcVpSW7t4ZcdrcDfXAhiMp2BYg96+cUGxTGRImki/+ScX4AA2EW3tEdMJQPdS5QZZr
5i7r7QAcH7wpqFyOwd8URvHVF1m2Vl2yK90+2SYxSY/9NH/ORccd4hVi1yh03C0/juineFsMNbtH
j8Ibt0C3y+qGRWAJ1YDoFfzKgzlFbzlKscpPdrozeOdJ6O7BrVHfaJ3mH//5S4XyMlhyn8n26CTm
Cyoyt6HZgaXnnFn8dz3w1Kyjqei0zLy6BliHBgVKME48rr0CKXoRJkCe/GhcuWaNhBMV8xru0PPU
jC95XgYxNLlL2RN6jQSu2CFLqdCAIPLI3TLeWb7xVDPuO0q3SgNVqXLf9hyH8I+ABqTmt3nwooOG
BQU6xvRRCCdfWAJvc5TAcQf01+MIOpfmiO99rs4aUmoxLeEp01wezTo5NFit4aIQ5jx8Bw3zgqLU
WqPuehpRhxF0atQY0x4mAuFdYujsvniKlZArHTVlQCDlWwtlbZuh1ksA0KxbRknuGMGejtNslRes
IcfuWzhCTULITP5dBfzUGKHpVbx4ApijYPS7BMOdQT6zVd+H0N4g6ayciU4xQpyDGuPOrbIbW02/
f+A8xwbO4jDI2dvQYUpamU49JawrCOWSwxaFf6LHzUZn4bQhTuCEhW/tl04LrtblmNMyfKVZEW+r
wabic7+ALYrQODoRLnigZ/hRu5kejrA6NT41tjXuXEW3Lyu7ebAEwvuFLhPP04svjW9oCC/S9U4M
5WErjNVz1JpApyvnWRfTSzQPTzB+5L7vxQFn7wp7N5WOKa6aKfD2OEwiIpOV5QA7eONkyEudEmCV
FHDsTN8B+NmjCS5JUcCuyAscC+tsdbDyGGXW5LpE9XV0Q2yPtkVsHAKTK1AjBN8mEzviTBVuU89C
o6K4ysigVixwN8Oik86LjuWFYAfia4c+ekxtB8Y2e8+N7+ff4GIfs1qaOwMNxbos01M7RVxgC+qx
KM27KK6OqgHqRlfg+gtHA+08McOS96D9YoHykRYIBjQuRphiXYhgjtPf6qo7XOhGoAz7x5QTJ1vj
kLEwtfJrKA7a7KSHNhq/NO99GX0+jJsZgQGivAynR13u3emFWWEINcKuNlmFvdjUvmlLlXzrSrvF
RVVmgVfL97QzxE7MLTmmixwRRagT2Payx7X7g+uPLyZ5b/uMjdlGN/JnSh0xiBtZudaqJFAA+Vif
7IqRq8gs65Exah7dsJe/iNYG7dnRek4uahc2g82xYIyMToBDGdU6kg1o3o6pnZhjU3jgUG51wjqU
QOGVzvp2gJhHJhCbOkewAayiPjn/9oshypOKGdSkQKjg+obtljCrNz2nkynpfQB3stktQk0/lTVM
VQ1MtYgphmfyN3RNfUlJiQ4H7y4lG+uQ2/bdbDasVA1x4jnlrdocTbnUtGllcHHfT165M7XhIpxh
3CFyJ9q0LS+Za73kQu3K7IlXFu3iqmUCLfE/OVV4bNRCitAMbyOBBa3QvF9nDXYU2sEsyNHyB36H
KlBKvLJjVBRbIySTmtD1cW1WerizovBm11ZBtAWOIszkoClt+rfPMPTmF+GOp1Ajja6w8ic3/kJf
qXaWsgkfacbbOLHMb3tlwXAjEd6tTUROIzLaqB6vBKXK7+VAvHR43zZ19KrHKBl6I3mTkLQhO/rH
psDP7tB2nSw7w7xIDEeqZBN0BmeUs9j+azjhAggBmdD6fTx995fweTVuGkMnrargjcBcjAqn1+9w
8urnwbFuhPk9YzciyTvougA9LQzDrH0YMAntME9uYp+2oO+yl1Cl37LUgKK1hQwFOXzw3mfVnsWI
8zCxgAwU89PkoMTrrc+hRqAf6xNI2BzQCkQ1x69xVYQqSOCFr0zr6svirdG8fWYid8EqWeDBg/iv
UfU3+sLxZTqLwhg4vuo7WFUTd0DblNm66Uz0yPjcqtREHKQXx7L29p2BRjw2oMjW5Aja9lmFNioU
aesrax86zdEa0myrKGeMTn2TcQor2rJBN9rOb+/nyjDi5tQZEu6Hcon3qIpdKPt97o9Lgm4GaDmf
A9+61eRbW5LjtKlTe+tPko07FJeV6TUBS5WJ7i+0gt8qWz9vz23rpfuBNLxdLYz7VFFZaihJ2AS/
mZ5HGdFoYk88T4Bi83EekX8KQkz3mq4QkCTPvgPxtqVM3Ro032Fh3IamdnlAO9YJlZPeSYmqaV2O
ZXNU19yAcub29L59Ct8DqBlnD7IsObvRGbfFNSaISuuUfrGJ8wZRY7+wTWJbgLJpKxwLwFYjaavy
8Ueng4SB1veiT5AT3OKbV/TTtpyaV96MdifQGQvsJcfWLfVDJx1AXnVyzgCnraaMQAB9OiRamZ8L
P5MnHcdmavXn3Iq+Q2hqr7M//xBRfepLdC8JXLFVCqF6x5bjOksX511Hg6haNGRVj1lrlvl+6nUo
OBn8aVW9wGXztuXgEn8u5MExa25hn1F8mStnNSEzWaH5hGfc1gCxXHtnxzFsESbNgaESQP6ZurOz
Hu71zDOlZyC2jsz+uW8qCxnczKEcOZe+z59FHuMly2gXqinWdy0UNny35a8uiYAH9nSbqvbmq4WL
dLKzCMpVv4c/bB8bLHZV4Y2nuTd2BM+3N2STfCDjGG4RdJ26DjkZbEDctVwKGvDssSyAnw4nHqFf
VlpbN+lmBwM9wMGRcbbKKpeBVm5hDSGCeDexXxwhiVwTEuSRxMfbks3B1SqLl8oREQ+7W0Xu8tnJ
Acy3U/6u95a3waGX02QnND+6R+AuOoCt1ZOy6sd8dJXYa04yHjS01AMSb0RdpyRKO8YKZr+VTfdk
s76yazc5WQrfc2jIHRHo9bYw8Rq0aHV3nVy4jtq4cCF5/o9TRHhPjvy7lX4VWAR9gtBQ73WDoUX1
cCbaoXWYyPEw4a3V0bYUX+Zo/jCKMgalTG3hSZcSLjasQ9vrZ0/zrMMi3prGMtnVbDQRlUzFGdtJ
WsfyNU3dMli2JScZOpdGzhaGnijdjJPfbfOOIPWeWoOWtP7I06q5k0BZPF3AaqTMyfth4WMhyUSO
fQO6iKYnhPLq5qK9xZGgN+3mM9r4j9EjvqKbNZTzeMYs2/rBFagHWJetYCobwgZobzY1YWEXagB7
tLDdVeaeyAJ5xDBlM4+jNCzNvDxxXCXrrnWnd4Cb6TFOu4mBexpoUTjsMfJciEQq9z6q7BWlivcQ
d6hJ3HgAeG4gAKUnZNhSe/bNX7aWC5HeiPs9KYiM61JDXZZwCDUj4vEphLYJwOIyMxETY2G+03p8
oHIhFmusPaq0CySuYKKH9S8RmTFDt4ooeFwdDgnC4NxCcpid5FKWZnvvKQAqPe1skGfFMRa18wyL
JUjTmiQJp75Hnk9IA91lMbftwQE3i2sttzZZg3FSMbSbRIYzrEPrw8F2nJIqfiAIzdsStFTAzcaA
63UtRm05BlKl3bmPpXMo45dRDE9Dw7QK1GHfJTiK8VSBq55+TH4lN5GD6tExqq3D4/oywTYBjycO
MVe7Ho8n8YSYv3rQEbNuS9+dkJvQoA14i7Y6quFkdnoK1ji/mzTGphq47Luhl+V5ZPAW2mHO/uTB
yic0Pqa9PF6G1MQo7rrXDMur35jse1V+ygRwYUSvpFf6GUiorv6cBkwdrQf1mupVCvxNzBh15Pu4
6j94IYeWd9jOTZKKwQAyPOINiuE1TRFeQQ9aq/KKgzL44VD0Gce6KA2aiKk/9qF49QR4mMbFvNw3
715xD8s8O1og6A1MeWst+sHeqAjGeLLOIhzuVOhykpPRQgIokZmlYZybQhxC6thgHLjSdEMcDKNw
dkApT1rY7Rdn67Ejd45Ymv4ou5bMB4bm+iJ3Z6hLE1J7dKVxZgJngMTQSiPdI71SjGVhDfZsh7cy
TpjYFyLQ+zMCZAg57KYMOqBGt8dtFHliL1R2HaZ2CJqeUl54I1g3420MJaNRS6CuTGxvrZRBdODY
ncdQIax3OWJMdOuBNOa3eANwfw8aGlM/42mzF/7esGseN5H5DNJ4X9vaZUoTrONowNZ+Au5G1xIq
cWyq4C9+DXWN+ihiCJwqBy5jpB/jkoGs1QB5MLzpjunjkpIgq+2Aze9IYsW40mlg78lBxH0w3MeE
HGxii/GPlhS/dmW2HOsYjbpJnrrSwgg1SLq5cz67jx5cQ4igxTfbjL/9tlz4b/8JROMD7YhMorj7
h8rlP377P5+qgv/99+Vr/vkfFwzHP393ST4kCQ6/dn/7t3Zf1fVH8dX+/Jf+9J35139/dcGP7sef
frP5TWV033/J6eGr7fPu/8pzlr/57/7hf/n697RKCEE14w+bmOXf+P1rlx/if/zXp/h//y98FtHX
Txql37/wd42S8QsaXPZ4nou0yPS0/+Ch+CR5uT5LG8O0fYeNPJu+30OMbf0XFuCeiUTJ8Fii/yHE
mCgvQzPgqPjMYX+LRf5/0SgZuvmXzam98FAclxfC6wPZ8ufVEWOwLiwYfa9TlWLKAnNZLSM+yNh0
Ot7eR8Qz++nKob+Dsw0JFOmAi4PD7x+LFAGlrZaHpkYN6cc3Pa+PaQ0KeByeqUP3OYaeJeE2HmpC
Q69+km0hUuNl55ugQPZcxMq1e5YhGSdyuGAo2lR5/jSN5ivt0Ds+oP3iTyH//Zr4sWA0R9hijTph
5HHFCYztjUl/L9uLRpopM7I9PoDbXJsBtKW7xCWnhBR1wpGmH4lTviQKKEBGFgfdrYVxp0/le1/1
13ZKOKfQL9rxXV8+TLwb1hy+8P4fJqc693O3Xv5fLZGnmSL/d+EyqH1VhcsSjeGtv9dIOTZKdfWi
6lbwgPOM6jilolwVVXlqnPmOeJa3QWAbY7EJdxdLd5PYDD5Cdd+LT8MZTy3JglNTnapsCenEGZ9Z
xYdiZwh+4Km33FuHCkuXjyEbxMx0HhqNgF8CZg1+TDye56qwT8kANXsLEmAfzcS1KtoBYlwNirA+
uv/Nodt/ONTuDAifE++HIcvfXHRGU56SBR6xzKM73JkkEhteBduLbz1jBW3qc+pgNYYKgS3QPwLv
fR+78gWLLXMNCm2jtQ45BIChIAt5cSd73Tt1E3pgczcwqUSi9TboOHqHBFd3Y+C0Cp38HtDzOR8g
WRtmBRduuC+a9mJ06QE9CVXltQ71tYo5h25eYtorxzQBSFRHHSKBojcrZf82j/GdrrSdtIuPir6v
VY9O3jKgTPZtkt5lCekNvniRPnm9DWM3T9+x/r6ZmXV0zPSB7cR3rDn35Clw/pMXzcWUFtnJnmpI
AM4lGQdjAzn3pWUr59nD/dS0fCSDtht7dU0dYqmJE2iN76LLrm4IplszXn0pDzIljznjm5IHbM5D
EC2LszQG1z+wZQJKiomd3ctu2C82j87Q7rThM6m9a95bX8qYftREX7tTuDYJrWkeRlFBUeBnisPL
osF3Cm/bRPm26PoNXo53A7xMO9un2P7yS7HxsmSfSzDyZnyL+/6RzS0xKPOTHpanhXdcARBLxBug
87uYn3wwuzXZQJcB5VxcgpRBQ+MglOr1+pxPLhbTfpOy9GkcUMJ9usUNh+epOeDf3tsmosFifF7e
UVx0VJrR94l5Uu9F3zV0zKvI4l1Di6hZpLeShBBbX4IPL23sh7mwjtmU3JF0+Z4sjXkHQNDINtqL
odc0dB52IPigg70xdRycu37k76bDtSO82s/lJdEJKF7+NB3XLA5qR9vpyK9QVrGEv3S+tsssa2M1
bLISTH5g4egCDRjqlLogZyr+mBcKV3z5piP3+iJWtmOAJHxwBul7iiEsN4UIxOC+wkX9Fg/OE2PW
q1kJWiDnSSiwxo59YNAVhw9mnlwWbGl5S8L5jsyCJUvd/ex6/24B66fxuBor+xT29pNXlrd+MRbx
AkvDOrqRwPxucxiSlNeUwPMvqK+aGEU1WJMFI9OR3l0Z1kaSd4y9jGkErREHRsdeJlH1sXJJh+ja
S0bSc5iXh2n20UCp6/ImG2N9JjDmAkJi31FwxFx9XsGH7GUHdJOhUwTY8RuvZe1Wf3eG5gGtXBQj
DlBO8gpkZDrmtrjBikof2zIhdLukFCefY2WxDFYYqNaxN5O8YHm3lHGIQ3weRvWkOrRG9lRVTbOz
+qRhkes8xFa5rbnJsbej1mShfCmTZy7SMADq/uzQ9ri4OlLPoNdqRzCyQ4jFnUdIVNT6NYqKB3jl
LKgbu2XmeBeNPcsrvOkHMcoj7K/TNGMgmBUCeyzDaMUEOErCpgmE9+wkmJZDbuIbeKX2Q+8XcZpJ
KjXE5O8GR6s18gBS0HwqG49lT+MLdDN792MF7IjuZj1ptR+EJkADQtWKbUQMETc3dxNythayMJt+
FcC633Rl9GxG8xfI+zEkaUaE3jsLyuhU7oBuOOuYMw/uTL1XWusHy/k1JtMHXAzCksrkMSXS2OkB
+aYUIajrltxc6AbjmLSHslyrmWzzvmACCjUDYI/Fk7DiaYMNs1ypurozDBYy0lP3OFEvU6glZ0eP
QfSIvrjMLDIRYj43BdeYp+vzjq2Bf2Lvbh/y1t8SX2bstRnHug8WayrkU7p4JEjz/bWnl0D7s4xg
HWCKlPRYTMIvk4dVHJUX6BGoZsjsQCdb1oKRbn1apI5DRVALKSw9Vor5NZxon2uA3+vRzM++NeK0
MKANumF7J9Fs+B6pKkZyzVNJZV2yU5rmc3xhF37onSoGlo5FTDrjY+qBg53BDG1K1BiarR4nI02v
KIpWheJ4NKzlomuhAVW29lYwH4uImGRjStpyr/86LFzHBMAjTYJOnN8ScrTQH4ERUKVYgZ6HJ1qB
p4SbWaqZGnR+W+xfMq1cgEoszUm+xp/R6vfiVi3EyWFhTwoz/rXZqL23UClHzyL1ePpk8GOvMmb8
ZcU8lRzDY6q0F31hW05ALkEwc1g4ZKEv/EsyjSNoOM5+AI0ZKfZrVZ9/xAs1M+1OOKeQ4EDT7Bau
5ii1r153iJWz78w2DKy63jOpa+jcp82Su5LY+VZYOocBacWeZqzyheIpkdeusLAD9/QXyqe58D6H
hfxJSOlnCwrUkP2TExsn3bKexx5EhIkCfEoPFT4ej+8FZCnoneKxDLHJWHK+jEZ2qCETTd3NqwTx
SfhkGfzrBUl+BaJceDCStBMULz7BL5770YI1tRgYpG3y6oE79cCeyuzJtJNXgN2XfsDkw8BJjnrg
A0sVPkKc+DWuROCCUkUm/RGy+3BArDqz/aWxwCbk4eIQ6MnKvnxMbFwxnYhfgL9tQLIHFQbTDnwr
EZyXObe/NVP3UWjTdtTNu0mpmHvWuWULAXZi7xg0v6reeoaxu22deLEGOreib/aOIFyoWmiy1Wgv
WNmD0L/J0MwxylTlFqdSuUoXFm2v86ARVHPNU72waq0mfsgWem1jw+BBPPaVm+4tdN9r2b9Ghj0G
NdRf1GdhcO8Bw22A4iYLHTcHk+uBy53A5mqxd5FYmBUjz4VeoEobrm89reuWrZPLWVeF5ccAipco
qV05xoA+M05f/zAtyN6ZYjVnrM/kSBGdCU7gE1zSD31h/boNK3wbQO5yTEcLD7iMKwsxFrlUEocj
u6FvwmA2N7bxV9KQf7Fwhduyw2oLadgCOcxGFig8EOJpmeenuf0owRP7mUHsbsY12Szs4nqhGHdx
wkS2nYfDOF1LQ3uyKI9g0wxuEDpTvXb9DtO08W4l99NCSZ7AJYcLN1nHH+UtJGXd1jnio/G1XyjL
RV7sWttniGw9DJ53m4X7aYNlNiKYbTK5MaraZ/ZYkikYwdcazxBJ0L5VTABAPI+KIAAVf7pSABt6
czuwJWR+T5sCAYANJFqyIuaOShneesffUO/gpOOFKy18/1gUG2K3QbzoQdnlXHRqgDgg5+8xqnZX
vplIRRDHtv+HvTNZjlu5uvWrODyHbqIHBnbEX30Vq4p9O0FQJIW+7/H0/5ekzjEp2cfH5kRx7504
bEuqBgVk7tx7rW/dWxiyPNYsGnD4YUvJTJR8a1MZTkdJvDaDK1USsF1Q2H6TvbSSjT1JSjbW0prV
aTFKfnYHSNsAkMZxol5H/XCom+Y8DuhvOWz01nga+wUldK9eDDlegxLtUBlRJuiBBfDAxVcfrhSA
3k0MoFcSvnszvi5Bfg/w37sAI1td3Iaw6RPX41kGaK2193j3nwbJDm/r+tLooZJ0Axh1peeuCTLv
W0NMQFMGpzkI8szhAiJt+KrrqroZwJRDnnkmU+WSfTKcmep02gI0xw17n0vCuR3w1QA6H+iSgjRx
rscAnlwCFt1OnUM71vC2ynO/gMZmbasyuxVOL8Nf1X1BfBCEH/rpEdkrWk/JT0UhSeykjbJU83cd
SWnngImW8MAYGJFZI1HoZXZhjFvTVS/LvumXaQGFvPJK0vTowyctxBEjeXbNZWxXEA7AI2UV5ynq
JMLRkGQMpyVQ+cwlsl6HbwNcYTkE3q5rq/MKM2kHjp5RKd026+C7PcyG5DwqyVYEX1+npXSH0hSG
iblqQNxP+LidnAwFPBRLaGK3AzB8RMbrvkzv0DTM3brak0J3FZXlKk+b86iCph8VGz6WSBT6/FeY
6wkTPcLvgK5ltOoCZwTalxTXKox+1OnJtgDb34Lv1/kwc4OqjjDCfD9oyTOdTMhsQP9j4P+tTAHQ
RJYuaoIBRp9fOpRSQOg1695Qv+FT2pgyTcCRuQI1AQN6LwA8q0f89cF81BpWpKRi2EsqweSYX3Mf
nx3KpdngFduGAANcweS4mUD6e6INiDjA70dfbnok8+bRrhU8PrhPUkIRCsIRGqu4bGVagqAaQ396
T7Btw7bPSUyV8qOGb1zSQ9asCJtOmFCp1/d4yuXcgueTgIZYs09QdJ9MMrlBiXlwCtn+05g4GMQ7
0BqhsbBisVuaFXFSRVBcNhR8coo9s6tiY1n10VaV01wmRwwp+4uu5tcxoRLyCVICUiZq4iagpt8W
Bm3WAYBqNl2VxFJoqbzhgFSUBFYIgitCmWChFGgdhUy1UFvwZKg6OveiwolKli/PqFxomNqCbyQa
Q6rXShssSDCltyCDwEqbGsYXat8qwQFJdi5NRER6tw4sHHSnJHDUMovDw1ZPfXILZnEbAlIhs0K9
al/zOxCczbuI85Xq7QOWzfmoM7VmtyL3QyaAtBMqXN/GCcWsjyWTnBBaxw+FKhCxZf1Vk9v7Ps6v
zHqPWhx3+ZR94z46C6BmLKxuWJEs2AC2jSXhdtRMNmStuTM1/Jl0b+dR0h8GVynPSwC5miTltpKZ
6yTZt2SAsBHjVW96GGLMEkMwu4omNkGtL7HEXhVhQUIU9EsRAhECoM6IjzHdbRBuhwsyABvG38B8
B3IWM5sTV+NVxnmGhyilDzZrdTpXDZ13W/o8g+ZyZNsd29adpxhBW25URzpDWVyhQSntNA+kb1TH
QOq3cIdYlpae9JbysJYLKEfoCWID/YKsCDU7vW2dwVlEeXdmxzRPsKsa5QN8nf6Y2GgPxr4BS9UV
3ilIK8RmrEHVchoVGYECc0yaYTHFCmGeOBYirF76ZR2Ms+hnzv1yfJTJwqW2ShV01NnAXWfg/mUw
vwqkB7fswXAiakM4jd1eu1Z1Upoj6dtVbEwzHQVfrWT2TEh3r4fNt5V+3xLz4Nzj8bGaljy5Dlew
7oEic/AJU7dfCozD0UKVLmJOV+kqw1hcMlHcqViNvbwKdqViNsTn4kPGendhRx1MICzKsdWfeNmV
Jp3LFRZmR3qZJ0zNZeCzdrONV7loSdxQnyMM0Kl0Qhvg8EKv8FgpcEkPnbtWsE332KfDA0/9XYuU
FyxCTMQRlvMYucLoo91jEMWi3lE9Sk92gzm7kS7tNrsOtAJBBe5toOTFnOxBG1u3sCiNS4zeDOwA
wkiwZAl8HGARlTm7FnyHcF9XdEI66RnXpHvckD5yYpa/IsgKF2TQMuXT6VMVSQdoMldbfJbVVo+Z
/BNGjfONOXMg/eqddK4DjQP6wfJl5MF9i7kdPQ+H1NS8m6TvfXKa2wYZTIYhfpTOeAVv4TLALF9L
1zzjEoKIaRJtfDkYdzDkBUMHawgDSkKNVFlYzgPhwXPCka/l5T4vvae6jFmn0ObMVez7ggb+NtQ7
tmcXKJ28F2WGsfT8W9L9L7EvKffkCpQuQRAm8VqhpAUYEeGFlPn3KSABE6AATr90IxwNjh3HmeUE
diCUVlE1eYI6Xc5SSSbown4zBMWhMP17m6hOTCakSQLHnveIfecJidaKrzZLNZ1MFtTpuiJQgHOi
elVnG/CXpDGBSZimYacxsmEeB0Eh4D6vM8Iwa0lXqCRnIZHEhUHaCCSDQQBjMIAyuJLOIGwQ/Xz5
O/jVVzkAhwGQQ64wkh3Dbh6DeKCbeWzinGqx3xogIFLJguia8toc9LuEhq3nO1fGXEnUW3hPVz0g
CXyQz/7InN6SjAmLk1o+GteRpE9UnMK5T8WyEAbinhDEYcuhwU2dmA8MvyIM0vsBoIUiyRbEBkD4
uqx9cy7a9q4d74hLvfIl0FByMQydHIFhDQfaRlia3IN/xDORk+0tmRotcI0cyEbMJfeK8UHEqjKj
yYi2SxI5jBE2h+d0lyGNQhf1jFl4UqxPMh84D1JCxRKQyryUpI8R5EcsYH84QEBUSQMhm5necxld
FMpwM7BLRoBDkk4SRKxuwXzw1pFskVwvwCzhvUx780qEzV0bGPGaOaUO/3oYVwzhErTf7tcObIkA
XzL5prKNnOZkdOALcc+XgE4Gbau/ck9UZLEu6FO9ImkCNIpfixczsp8y38tXGfCUNin3BnM4Q1JV
9Np5tIoaFy8cKLArgeSvOJLEYsqxviLpLHFS8h6kBVceyinTaBlzW8N8aniCesl3cSTppZDMF0/S
X+AO+rtaEmHaKb+ztPi0l6yYGGgMFx1LirFpDGgy7HZf6Tvm8H8NsqrzbtYPkUuBxNCixicmqR2S
TlODqXGkzD5FDg8qxdo2kmVTxVBtTGerxA74GjMR+xgCgw/5AFtz+1BLJk4n6TiK5OTQfcfhEtc4
C2ErLxzJ0yklWYdRCNIJSFyzTnJ3BgA8FYxZ0cAGCmp12UlGTy1pPQHYnrrH0AuVeKYfLghHYypK
DNYibqqv/WhY80rSf0xXuQoiEVytU6dRD5DrD3Y2vRiWjiQLA6Fq96soB5IbebaDgqkkQrvJX3qU
P4xJ4bsFnrUAbu9ywKYQ5SaDtPuM1gSiL6DNeS3wsQ9DcVHI9ofFztg1FYbIaZFaiQGDKivWZdHY
86wU9gZdN9UXByNtzI5RomP2VUBPKEkK8AxO1wLmUUs2GwLuyDxMlr9CwKEvO+CKi8DNm7Naa9x9
ncPYY7pTpDlKEZZyxCiYwUtObFHZ9isSEaFljDm9nwBzMsr8aj6kt+TDQJOP3J1SDbSN1YnIr7KO
tjootRlWCQsRAiLqSHQP0dDtFHpeRBB97QPytMyYM6DC0CsD0HVSmPCQuBtT9iO2cc7YuRXBeuVI
PWsxlc08OFl2Ig6TXQXzKlGNTTc2a6dTvbnSmP2y6n30Nqq5gadGBseTmg/+LgJUGk7VV0KDsZV6
6lniv/S6c8AdeWJiDl+neXHaNeZpqTw0DrzOuDd0CFf2kvgrnA745ed+w1QcPRrX9tBKwEwbMbLH
18tV6W7ogO5MARjXEfQf6dKoQjlBzV/vWx/WpiJ3CMG3wtLirzw0uPtJEQ91gBJNj5JjbuEKjQdW
dIKuwBREpIJm6HecyD/2dUp33rPdeae1MhAm2FkM+jd56egzfUSD3Bq3dW6t/TTaVIZqrnXElvlY
PFVOuKs07zaNVa6kcW14TAocdDCoVLdQ0IaZZhSHTnBGLD0CXfVvWWE/dpRpzXU1Ze3OH3WKU5ct
3xm/dmlJzKGGka3Myk3TM8dUKkXMDTVGBh76zyLtzgf2IFqc80J2fsUtO189M71p5LSfnRgaLQGy
OwGuDVVz4Ye1i6UsIN27PAf1z5Mi94RMw7VQNA86ap452onTKlRPysFXt5lBNkMe2qdNOB3rwqKA
y6X9wclZQ21H3aJV60lzb5t5lp/oDgyuTJKyDEWtd5pmHNsgciUdPpopxBMvit49UMvBho9kRafE
Jx6JZOhCUXcmTkEbzakXupF5G0bPG6usn2BnEBef0uYPI8QpeXCi2McyRsIcChAStj3k20aheCD7
cKkQ4QuLHIFskpxoAzI5/EXcLdjs1pwSgBlNzR2njEPflGddTNc74Ziq88ClsUuL3FhNgqj4Qbs1
M/xTemrkc6St4Hrt5BEBOIERCptqHPfcnb79nDoaNN2qQseJB9xyA3+FKiKBz8YJyCwBzxdjucSV
xgdBrr6q8go2mT7Zq7bj8JuM0y6y2/hQ5xrhPYxmQNzlN0wSzKPIvbnnJd3CFp7YJ6Gyjgb3kNp0
BVzCsGaIPrd9RU0lLPhnMHtOvJnP7sFohxZ8TwuIjGbUfCAwBgZi+Eez3BnWBLit8jG0tjTTvRP0
3ttEQnSF6Kn7VOXcyJMbhkLPSemHSx1WIQOQx6GAG6v650EMTGLUynv40cD1nPY4sqTNtLBYFt2h
TPBlxWW/MhkyrshQqA+uQWsoNUMbMsNLGafA7xTAIE1DPHCTKye6inGpIiAAezapQnF05nsp4xCU
sitMCwvH0jZjHV5rjKTmRh2hWMk5UcPtwKKXY6gb0psoj5NlQQ55K5zTV5DHRNcCIDRWaCXAupFm
h061Dk6dM5Kd2hsrDFkmM3fRlFTD+ahfxOUucxr3MDjaChw7mauYj2ZhP9yWSmrMzIohCbQlI/QE
SinyfDt1Ix3+NGBO2gRKKHtv5L3KVA2hVUu8KhAuO/1BI8yj+arY7leKQGWHiuvaEBgmisbYgOA4
Z+2iyDcThec/XHdQizDb5F9btysPuX0ei7666MlsYey780RxA6s/2cZErKOK3DMBMtmj09vSg6qm
IuHPMSxkGWeIJNa2zJzWo+lXZ1avXGsKUOpWz9M9AAaZntteIso71WwF3KE12qi1AVE6Q7ccWhcy
isLwybOIVMV9C1Uq1ukpIhrrxK7tAvcQaNMTqqykjngAtSMRjxj89BC7j/c1Srs7xh3G2TQWpzl2
wNswx1GZKDQSDGPUzwwFaWncInTlex6wVL0Uw8h+XOXReTKQZpIdReuFm0ZJn9WA+1YLV6pLhqti
rzUGaWEwWSdyjMs5Xps1hYe0MPCPY0ZXKGfcR2BGs2YYx5lCq79ymiUzxghGQIFYAg5w/jEAu/7K
aKaN8N37ls1+ZVW95C1DPy1y3Z8D93xuS0sB4jvdn9MiKpb96AzzvguONnGTW7ZCGoK++VVON11o
ZguEdtW8GNmgOjGq+66JAJX5zK4sttMFxg9Bpzo81YfG3ZH2eEOo9VOXtITRRhQ9CGizpRiLowxq
31mByvxPCvRSijOzjy/CdmSD8TsOqdFN12bjLpeJIKmLssyilMaJdxfm3XlHwAioZExaKhrwlPxL
+XRWLMXVNw65M52kWk6YPC3kJN4rfYVs19OXxeSrx4BZLztpnrEIReYCuTheLVSQXBXtyBSH7FOH
7G051WEom17gjOgA5VrBDvYMMaH9oYuZxcsk+mAMTj3DoqUTQet1U2I7hmt5fp2bOqzlpImAyKrJ
CVjRc6yEt+R5+Nv/Lwv7M7IwVUci9UeisM1j+rWt/PfUqu//5rseTHyBEkLX0OUEB1oBOscbssr5
AilKdVxLh5MhDMCs/5CD6V+ARxn0VlxNMPqES/WXOm+b4G9/NUFWuQ5QM9MStqsK1fpP5GAS6/CR
PYESjFUR6oTNR5Dv8wEjAJERWjOyIuzJl06UH3J4oCEq/3dX5OztBd+zhtSfcAVCKs5MDfoc/wXQ
1sf3IczST01bQ81QtLcVUYnRWUV9Sh7ntkVD1PQXkFbnLc7ZfwO20OUr//QNbcdCk6fqhmMi8Hv/
DWM/VuWlxotX6dhr1DWgpW9g6yig9HE/EUgyy/t0X0wjDQH296ixD3GY33J23TUGuStZdsj6aKdQ
ClRTca56FrL5MLmc6nIv/yCJcMdAV0CaJBMBV1U/IJGodSxC5k4ryjMs7ndaTMFkg8aBkvTfXFp2
GWb2wD+FJS/9OxJEYdn4MUcVVIPZnLZSqBYFcy2JHiO7WDTtcxfpN1gDDkkZ/7tf9SclIWuTZmB9
1DXDBOr9w6+qTGnvqzpnAsxEHPRc66tp9RvXp2WZjfki1+uLaeoPoROdDz2MW89n+3FAwIuWiAst
PSuAI8wGtUiowR7++LpAgvnxl1d5SAyYKmj7gW1rP3y6trAN6EsQEFTsFpxdin0VEbDqKdllbfrM
SEd6po3/iGWPjgH2j3llQNEsIHKOpUsgdUvZYzH3MWv1CZgs1EMVmEhoizNTH45RmhEXoGIR0AeF
RhWq4DHyGBk70yFAMCykclhHQmxILbEuVcVyiJAjMyY/A8lxFFc1YAdUyKPUI+tZt59UE/+J1CpD
JKAB6yfY0DpxRxbcsCFlBDsCGmcElWhiYn/LIXFYkVMPaDxI5nrRrQpjj8RYWdRIpjupnQYL3M61
Uu3mjuNGG39AY42ET9/VUnfdSQW2JrXYilRl18iz6e/sgtYflgpr2U5Fwq2jX9FfNd2Iu0ep8m5d
gyO55iPc0vZ+gBI8l5rwXqrDfaU/HaVevLVRjsfdoyda9FxBf0lKckxf4bxDau5bYOXJlpo3iNDV
1m6hKZQahzkU6v2rVr0S6VbphuY8DJWtFZgeUfI+vEuE7gVCoX3tnDqI3/k1noLKmDNrB+isx8oq
IUYqTxzsgGRGFc+d1NErJop6RmqMp/s0ORk0lcyqgXZoj/7e9pAASU2++SrP15ILLdOSHVoehLFB
thdVXZ1ajTz6yhZRmHBFC2xshpp5K0+6AHLpB9CkM8CUHgH/upWOAeRnnAeUbSk1GVhSDybmAsWU
LgNSCZcOxoNU53fzfAPNrAf+QA2WBvCIbnRODFq/K12U/ky1sAa1Uf1gKpV5qHAcMfek3uqMltQO
Wt941imwuUo5SxEgUOanSvhI6+QJr80JgtxvqCVOTVGHEHI9yhXbOZCwCa2DbsMq8/WLXO9xd4C9
Y5KG50uva3cdNwqHoomBTMNAZz4ghEIjkBH9HgycuovqJK9qLmFOJwQouNcYKO0czmsh1Pw+5Zbh
WcfIXq4MpxoJQeqJH2m6ctWl3n1Q2C1W4Ergbp67DiKOVqflSoARm4AdNBTn7Q01GNm2XdgSVuNR
kRX6Ls+D+kQfaExyDm+YJNYPjCHdm4gILStnBe/Kb3aMoi40U4wP9zG6mzNRhg8T9yAICGsOqaqe
l+g3pqLvbsuqLRlscGIuSsREtt5eOEUer/RiPGTTUGxFbmF5wpo+j5OAc3OopQDKh3qpCrEJuwwr
q8A3ho/pXLMzgSIOTD6peysORIR9FMMNq/YFEwwCpQk9C2J8UCNfbSBwrQfEM/ddvnKmrTI65Nyb
3rIMG3PlqNe5QWrh65L4XTv/fRv+Qcr/w//8f1PZjxTcNqCm/Z/37oEPyv7ZS4WU830NR0309o++
V3H6F/Y5Cemyhatpr3XEWxmnEmWKlN91Ee2/KvffkUexAlB6mDa1h607bNH/KOO0LzrOZQbzmmaZ
lvYfxZzasoj5UORgD4DJqGEswF2g/kjvshJbMYcgbZHr+C+1qCGO6OHMsOk2ih6D4xiumF5AaKOx
G8YnjRJfGkGLlVfZDUO7KSbmbsRvIP1jCycPuejynUVjV8PBy2qwNpRbbQ7Rbp3bRETk2sIsgxMV
CzNrwbFSvS1jTXfConUsclYNnQ5JaJEUWK3G2jwRWfCAPwo1sLJ0YTYRJN1e2ZOfLJkxn7okhUDK
GOlWqtM5WZwbKAItLaxuNpKPh4K67uemsrQZwRKmJU6swXlZgqLZMiJbgKghSSyamwiRBoQRJmfV
iAb1PBii6xibYVifa0lNeE//byrLnxmQP1x0ieV7V3g17VjlqQIl1CQTuzXVE8Z/p5h1LsIhAmPu
oCWZlvIqNsyscSnjrRYku5obwobQLiDUptMaFM4OYiQmteQt2/iDjed9zc3d+uNdASBMMCqWBF3O
DNJu8v4DAkb10LSksPqhUjAEDb+Vg9hb8joiK0XS1SmLtJ0Y6i90vdwRTTSPNDOZI0yh3dIQFSbG
7VCQcQql4lvVKWeBetnoNm5pMCsAoq4Toc+1fNi3euGshkBmJbSHYTCPupusciV8ynX1jDwTgPO+
fjkZJe7EbJ8k4FEC+OsjlMEA5L0FuwQGacnmh51vrdjfCnPctmTgAIi4mGBI1GW7ynLz4CLYC6Aw
zbrWeq7j4aGJtdt0KK/61npU2mQt39T2fYEqbiRWkzn/aN0ngx9vYBfFleGeNWbyoIqZGgQ3Pg7A
GUpnaiBukbLMXgobAEjTwaEyWv0RgNwZHZKCsLHusWNGxSh3GkjoucD3o28U9FWIDqHBty7bdDTP
+fCZMLZB6J6gJzEXkDkEukCYFuQUurYN2ZqAMt4nnQbw3FHgLAJvxKJLWKw+OA+U7mdOmaJY1tRz
nZySBRrMye6b5VAYUNaF2Jp6ivAp7VXaZ4GCPkT3V/Tlsb3UT3WlE9aaQ7pSu8taS+4TsERzqxG4
YyygeCh3PIIPOuK3wcRAE9APSFYqNCBI+aZQeTQ7nWaaxn7ZZAJ7D751v2luPIw+2sj7INwH1l8e
6Zdf02wle10RexvCgFVCcWOhmWiYdUzPk7BbF64AUqJGaMf8uyFmgMhDyvzbsheqkhAxFU4JcilQ
GMzYKGqIHWU2wqOfBkJbGmpPmaFhXTTyi5wpMrPaq9hvyBiBvUpaiT8PpWVcbdtTcz2ZNIjljwjZ
ycZHUi8HrTk3c7JPowT+ijPkt0lKdzF89jLoTKJ0Dr3LvV56/IfXgjhJsbB0jX/lyuufDgDLyVcz
qFIIBGOmczbm+Gf6UyNEutYZfDjT6BBX1AirdaMFPak4F2hLX7+LULlXQOfceY5FJZ0xcOwrm6l3
HFZYWsR1RxsoxfMLb2XxemMpjmZhHCGMzQHsjurpNg+g5ZoRp81mZ+b1YTIIiqFBjgwFE7b/ZCpH
L2gvnY7WauIN12K4NQZzg5hukeGNgNKHtJWvFI0n7UQyDaOVdPS/mYl3NHxn7Tn2aVqKU6gQ6Ntv
E7dbO0i41GN2j4Pj0eylIik5T01Sg1SkUiG0hoWhw+aqVPcW1PO4tkg1rhUobOF5rSu3Lp1VO+0v
mUe3y1AdvzVKiUC0Y3jPQxpXZbDAZLISeo+AlEfXQpcD9gyu4pCqp1odrOIgeOmMByJ8a7RopMWJ
fJW6my6fjFMrwJJdesSfzFAUB4sEnuUK1domSRNoEJZCFBYmVCcJT82Cx7riXkuUfh41qEYbsWps
sa77auOO/lELvHOdFM+yreYpJICISUoECwY2z2ZoLhBjSG/qvulSMF4wUQOxKCZ96do+azhNb9eC
dwwkm7qVVOELawKc5SckdnBEjMZFO/gnPaPbnEFTVz6kbnDjCdQYVgVtwV9qRnNihsMy6optXZjr
hG1S4eTlI+cZgn4tavBSVrPCodaaG9VXV9i3Tw1UHn2z4r3JDCU3rQ/Wk+1ucpVTHD3KcfK2k0xB
Kvp9x95DIt5OUYqNaO2DbdQXmc+iEimX0QA+0MdlrXQHBmkSGbGPhThFTLSOTROThzvvG+hOw05t
Bdxr3A+2jWJbWwxhDm6T1ZFEstDdjbkgaUlgrUPvMwR7T1T7QOnPGGbV55ZB0Ee8aRuYvEO5DNRh
W48F1LB+lej3GtwJpkj0SQp6FFpYbRU0++YwzUyU4Sk6TuqBhcpDUgTkd8J1pOuy53w45NGeVf6o
WsHGg38y3Q/YsnD27H0aoyMhzPixjzXinknxbnpF/aYnxkkFEQtlSa/tYwYFUM/A+miXovKxjSzk
cEp5HvPwzJchfZHLHLyzLt3OBHkRbHxQCxArYm4EgtTcjNFuBcO4DXd+6e/ITuLXiBboDTeZyu0Q
WApaoIqzBoPQCJHfzEcfoEw4EiCyKYjsyVOqLO+YlCBQwLn4e1yft93UHOTWSSRWG03WzmXWgF+m
2DqteteI7ozuCbEGLtwlazTWKKgBRgdnrVbSMB5vDAXS55TNht5YxfStCjs7izvjOPr3mqYcOw9R
IeDeOrGPrQwibevgQgzmXeA+FuirKVxwE5f2ohQ6O3Q9KZs+FS924j4bnpetfE07RRjtb1yBhBMU
JDjWeFqYmUlmp57cOCDdl9gPYFGo8TVx4nU/MVVDFDMPe/aewWhI78hDirLUBjEz2vmqdet7f6JA
69L8Bblfs5ta3GYFAbQL1p2U/G/lirkQtahavajatELzCMOowHYzwQ5PxdFRnbOhEY+9JgoaFX4q
+VECALN2mrrekzkaO4HSkhFINe8cqzi6HblgqAW99M6rBxg+pD3xLepd9eLEaOQQ3JwORD07Stej
t2TTTP0bAHpUL1OZADlDWpGn8fr/rlPZO2v2T4brt9Ol/5JLq/RZHmbNVf7f/aX3J7OfX+iDg/sp
b5HG4Af3mZ28P7JJcvKHI97rC72ax//oBZLHJqQPir8bFzbEZ5VDmTB0jn8C8neSszS+/bFKJx+v
jAoDSGM0I8y3ucC7C/TzJ//Ztf7f/Z0PX+DxmdSIRVg3VfjUvL8CDp/N1jgd/pnL8MOrvLsMnHW5
AkweEAUI7TUw4/1l0L4YbK7Sye4YDqghGq+83690GTDk05H+5GUwnC8uUxmJxbaEZuoup/f3l0H9
Aj2Q47awXJu7Qg52fq3LwGd++2nezoy/P6M/PxH/8lbgGpgo4V2aF+4/eSLcL8JghmWqji1sjTbH
r/dEcBebzo+9n3+xMPzLywCDgSGHKnRLty2Xbg6P2LtbgcuApUVlBPE6rNPtt1vvl3oiDIcO1Cef
CFPji4Kp1yzd0Gz4xSy47y4DnTD53Fkmag7n9S/8ak8ECFY5H/vs6qhyT5kMMWV3xflhWXC+2Ezt
TYv7AUsbTblf7l7QmGizlH3uImi0Q7FuWAa4L7lRflwb3S+qJRuSTLBZHGWD81e7ExzVomX76cvA
HiDJLMJEC4vO+Id1wf5CZ1euDExJHRN2yy93GTR+xT9ZNf3LxdFwv9A4lqvB74Ca96uC/QXtg6pj
YKEBzqNhvJUnv9DiqDn8iJ98ILgIOjINgYribZ/8+EBYX9g1GBu4VI1CGIyjf70Hghmn++kdggqa
ZrNhUgzItVFwx3/cIdBgUFTZjnh7Yn7Ny/DZsklulKrOUEizVIPRk2RAvb8M6hfoSxAJbHbK73KY
X6t0ZFggpwaffChM4wvLIkcEKS4ypY7pw2WAh0WKkkaaHxfoVyya1O9gr89tleILjW4b4RNMMPlF
ecY+3gsCDY0mLwMqMNX9D0roP7GG/n5Cnwdh8vx6Ng9f6ndAtX/7F347mf/8At/PpNvnv/2Vo/eH
v3c1Fi9vr/zyu8ju7x92kNfz4rs//O38+Po23//59+/38zt/eK/fvtRv/+cmfKkeqycUqK9v/f1T
vhHcZo/PL5lyC8ataV7Sry8fdXtvB6Z/fKi//fXDR373NPzRe/yBIPD3a/HfvTJJei/VXy6xrWXj
+2P/94rusx/8Igizl+Qxe1bOHmU3IHtsXj68zVux8Nm3uXx8rOS7fHjpty34sy89q17Sj3C+7xX/
p1/4D/QBn/xRr4JWMgXDx/fXg0ryDUb42Q9++SfjVT/5Jd7uSeV/suAxaT5+EVlWsJ9++ov8dNez
R71VLJ996WNeNcFfXu9+5falbgq+xI8/x/fTwmff6vDyFCcvmRQMv77VX87gEleP2Y9v972N99m3
27zU9YdHmM7mWzvks68840OzlP6ofHY46Lz2GT79+o/dY/XDVfmtq/fHr/3PNo3fu5M/byW/NWj/
2T/7uE3Kv/GUvDxWf/9fAAAA//8=</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microsoft.com/office/2014/relationships/chartEx" Target="../charts/chartEx1.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xdr:colOff>
      <xdr:row>4</xdr:row>
      <xdr:rowOff>66681</xdr:rowOff>
    </xdr:from>
    <xdr:to>
      <xdr:col>5</xdr:col>
      <xdr:colOff>609600</xdr:colOff>
      <xdr:row>27</xdr:row>
      <xdr:rowOff>161925</xdr:rowOff>
    </xdr:to>
    <xdr:sp macro="" textlink="">
      <xdr:nvSpPr>
        <xdr:cNvPr id="5" name="Rechteck 4">
          <a:extLst>
            <a:ext uri="{FF2B5EF4-FFF2-40B4-BE49-F238E27FC236}">
              <a16:creationId xmlns:a16="http://schemas.microsoft.com/office/drawing/2014/main" id="{F3285415-5163-4DEF-AD67-CCB4C668C32A}"/>
            </a:ext>
          </a:extLst>
        </xdr:cNvPr>
        <xdr:cNvSpPr/>
      </xdr:nvSpPr>
      <xdr:spPr>
        <a:xfrm>
          <a:off x="71437" y="790581"/>
          <a:ext cx="4348163" cy="4257669"/>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0</xdr:col>
      <xdr:colOff>0</xdr:colOff>
      <xdr:row>0</xdr:row>
      <xdr:rowOff>0</xdr:rowOff>
    </xdr:from>
    <xdr:to>
      <xdr:col>18</xdr:col>
      <xdr:colOff>338138</xdr:colOff>
      <xdr:row>3</xdr:row>
      <xdr:rowOff>161925</xdr:rowOff>
    </xdr:to>
    <xdr:sp macro="" textlink="">
      <xdr:nvSpPr>
        <xdr:cNvPr id="2" name="Rechteck 1">
          <a:extLst>
            <a:ext uri="{FF2B5EF4-FFF2-40B4-BE49-F238E27FC236}">
              <a16:creationId xmlns:a16="http://schemas.microsoft.com/office/drawing/2014/main" id="{B56668BF-7E25-4466-AFB3-88C6073F208C}"/>
            </a:ext>
          </a:extLst>
        </xdr:cNvPr>
        <xdr:cNvSpPr/>
      </xdr:nvSpPr>
      <xdr:spPr>
        <a:xfrm>
          <a:off x="0" y="0"/>
          <a:ext cx="14054138" cy="704850"/>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0</xdr:col>
      <xdr:colOff>158221</xdr:colOff>
      <xdr:row>0</xdr:row>
      <xdr:rowOff>177272</xdr:rowOff>
    </xdr:from>
    <xdr:to>
      <xdr:col>14</xdr:col>
      <xdr:colOff>442913</xdr:colOff>
      <xdr:row>2</xdr:row>
      <xdr:rowOff>161925</xdr:rowOff>
    </xdr:to>
    <xdr:sp macro="" textlink="">
      <xdr:nvSpPr>
        <xdr:cNvPr id="3" name="Textfeld 2">
          <a:extLst>
            <a:ext uri="{FF2B5EF4-FFF2-40B4-BE49-F238E27FC236}">
              <a16:creationId xmlns:a16="http://schemas.microsoft.com/office/drawing/2014/main" id="{05136E06-7C55-4BA9-8679-F03C7E2B7DAB}"/>
            </a:ext>
          </a:extLst>
        </xdr:cNvPr>
        <xdr:cNvSpPr txBox="1"/>
      </xdr:nvSpPr>
      <xdr:spPr>
        <a:xfrm>
          <a:off x="158221" y="177272"/>
          <a:ext cx="10952692" cy="34660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bg1"/>
              </a:solidFill>
              <a:latin typeface="Century Gothic" panose="020B0502020202020204" pitchFamily="34" charset="0"/>
              <a:cs typeface="Aharoni" panose="02010803020104030203" pitchFamily="2" charset="-79"/>
            </a:rPr>
            <a:t>moveaix</a:t>
          </a:r>
          <a:r>
            <a:rPr lang="de-DE" sz="1400" b="1" baseline="0">
              <a:solidFill>
                <a:schemeClr val="bg1"/>
              </a:solidFill>
              <a:latin typeface="Century Gothic" panose="020B0502020202020204" pitchFamily="34" charset="0"/>
              <a:cs typeface="Aharoni" panose="02010803020104030203" pitchFamily="2" charset="-79"/>
            </a:rPr>
            <a:t> - </a:t>
          </a:r>
          <a:r>
            <a:rPr lang="de-DE" sz="1400" b="1">
              <a:solidFill>
                <a:schemeClr val="bg1"/>
              </a:solidFill>
              <a:latin typeface="Century Gothic" panose="020B0502020202020204" pitchFamily="34" charset="0"/>
              <a:cs typeface="Aharoni" panose="02010803020104030203" pitchFamily="2" charset="-79"/>
            </a:rPr>
            <a:t>Dashboard</a:t>
          </a:r>
          <a:r>
            <a:rPr lang="de-DE" sz="1400" b="1" baseline="0">
              <a:solidFill>
                <a:schemeClr val="bg1"/>
              </a:solidFill>
              <a:latin typeface="Century Gothic" panose="020B0502020202020204" pitchFamily="34" charset="0"/>
              <a:cs typeface="Aharoni" panose="02010803020104030203" pitchFamily="2" charset="-79"/>
            </a:rPr>
            <a:t> (Warenkörbe)</a:t>
          </a:r>
          <a:endParaRPr lang="de-DE" sz="1400" b="1">
            <a:solidFill>
              <a:schemeClr val="bg1"/>
            </a:solidFill>
            <a:latin typeface="Century Gothic" panose="020B0502020202020204" pitchFamily="34" charset="0"/>
            <a:cs typeface="Aharoni" panose="02010803020104030203" pitchFamily="2" charset="-79"/>
          </a:endParaRPr>
        </a:p>
      </xdr:txBody>
    </xdr:sp>
    <xdr:clientData/>
  </xdr:twoCellAnchor>
  <xdr:twoCellAnchor>
    <xdr:from>
      <xdr:col>0</xdr:col>
      <xdr:colOff>0</xdr:colOff>
      <xdr:row>6</xdr:row>
      <xdr:rowOff>161930</xdr:rowOff>
    </xdr:from>
    <xdr:to>
      <xdr:col>5</xdr:col>
      <xdr:colOff>614363</xdr:colOff>
      <xdr:row>27</xdr:row>
      <xdr:rowOff>66675</xdr:rowOff>
    </xdr:to>
    <xdr:graphicFrame macro="">
      <xdr:nvGraphicFramePr>
        <xdr:cNvPr id="11" name="Diagramm 10">
          <a:extLst>
            <a:ext uri="{FF2B5EF4-FFF2-40B4-BE49-F238E27FC236}">
              <a16:creationId xmlns:a16="http://schemas.microsoft.com/office/drawing/2014/main" id="{BF6D030B-5992-47E8-9147-69584F3F6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105833</xdr:colOff>
      <xdr:row>4</xdr:row>
      <xdr:rowOff>124891</xdr:rowOff>
    </xdr:from>
    <xdr:to>
      <xdr:col>2</xdr:col>
      <xdr:colOff>667279</xdr:colOff>
      <xdr:row>6</xdr:row>
      <xdr:rowOff>14655</xdr:rowOff>
    </xdr:to>
    <xdr:sp macro="" textlink="">
      <xdr:nvSpPr>
        <xdr:cNvPr id="12" name="Textfeld 11">
          <a:extLst>
            <a:ext uri="{FF2B5EF4-FFF2-40B4-BE49-F238E27FC236}">
              <a16:creationId xmlns:a16="http://schemas.microsoft.com/office/drawing/2014/main" id="{F5793D61-C8C3-4DE8-9902-EBF764523AE9}"/>
            </a:ext>
          </a:extLst>
        </xdr:cNvPr>
        <xdr:cNvSpPr txBox="1"/>
      </xdr:nvSpPr>
      <xdr:spPr>
        <a:xfrm>
          <a:off x="105833" y="857583"/>
          <a:ext cx="2085446" cy="25611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latin typeface="Century Gothic" panose="020B0502020202020204" pitchFamily="34" charset="0"/>
              <a:cs typeface="Aharoni" panose="02010803020104030203" pitchFamily="2" charset="-79"/>
            </a:rPr>
            <a:t>Umsatzverlauf</a:t>
          </a:r>
        </a:p>
      </xdr:txBody>
    </xdr:sp>
    <xdr:clientData/>
  </xdr:twoCellAnchor>
  <xdr:twoCellAnchor>
    <xdr:from>
      <xdr:col>5</xdr:col>
      <xdr:colOff>728663</xdr:colOff>
      <xdr:row>4</xdr:row>
      <xdr:rowOff>76207</xdr:rowOff>
    </xdr:from>
    <xdr:to>
      <xdr:col>8</xdr:col>
      <xdr:colOff>642938</xdr:colOff>
      <xdr:row>27</xdr:row>
      <xdr:rowOff>152400</xdr:rowOff>
    </xdr:to>
    <xdr:sp macro="" textlink="">
      <xdr:nvSpPr>
        <xdr:cNvPr id="13" name="Rechteck 12">
          <a:extLst>
            <a:ext uri="{FF2B5EF4-FFF2-40B4-BE49-F238E27FC236}">
              <a16:creationId xmlns:a16="http://schemas.microsoft.com/office/drawing/2014/main" id="{364F187E-A7A4-429D-BEB9-919BDC7AAF01}"/>
            </a:ext>
          </a:extLst>
        </xdr:cNvPr>
        <xdr:cNvSpPr/>
      </xdr:nvSpPr>
      <xdr:spPr>
        <a:xfrm>
          <a:off x="4538663" y="800107"/>
          <a:ext cx="2200275" cy="4238618"/>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6</xdr:col>
      <xdr:colOff>86785</xdr:colOff>
      <xdr:row>4</xdr:row>
      <xdr:rowOff>172515</xdr:rowOff>
    </xdr:from>
    <xdr:to>
      <xdr:col>8</xdr:col>
      <xdr:colOff>504825</xdr:colOff>
      <xdr:row>6</xdr:row>
      <xdr:rowOff>58616</xdr:rowOff>
    </xdr:to>
    <xdr:sp macro="" textlink="">
      <xdr:nvSpPr>
        <xdr:cNvPr id="14" name="Textfeld 13">
          <a:extLst>
            <a:ext uri="{FF2B5EF4-FFF2-40B4-BE49-F238E27FC236}">
              <a16:creationId xmlns:a16="http://schemas.microsoft.com/office/drawing/2014/main" id="{0DE23316-8152-40AA-958A-A1B7D8D1B0AC}"/>
            </a:ext>
          </a:extLst>
        </xdr:cNvPr>
        <xdr:cNvSpPr txBox="1"/>
      </xdr:nvSpPr>
      <xdr:spPr>
        <a:xfrm>
          <a:off x="4658785" y="905207"/>
          <a:ext cx="1942040" cy="25244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latin typeface="Century Gothic" panose="020B0502020202020204" pitchFamily="34" charset="0"/>
              <a:cs typeface="Aharoni" panose="02010803020104030203" pitchFamily="2" charset="-79"/>
            </a:rPr>
            <a:t>Umsatz</a:t>
          </a:r>
          <a:r>
            <a:rPr lang="de-DE" sz="1100" b="1" baseline="0">
              <a:solidFill>
                <a:schemeClr val="bg1"/>
              </a:solidFill>
              <a:latin typeface="Century Gothic" panose="020B0502020202020204" pitchFamily="34" charset="0"/>
              <a:cs typeface="Aharoni" panose="02010803020104030203" pitchFamily="2" charset="-79"/>
            </a:rPr>
            <a:t> nach Bundesland</a:t>
          </a:r>
          <a:endParaRPr lang="de-DE" sz="1100" b="1">
            <a:solidFill>
              <a:schemeClr val="bg1"/>
            </a:solidFill>
            <a:latin typeface="Century Gothic" panose="020B0502020202020204" pitchFamily="34" charset="0"/>
            <a:cs typeface="Aharoni" panose="02010803020104030203" pitchFamily="2" charset="-79"/>
          </a:endParaRPr>
        </a:p>
      </xdr:txBody>
    </xdr:sp>
    <xdr:clientData/>
  </xdr:twoCellAnchor>
  <xdr:twoCellAnchor>
    <xdr:from>
      <xdr:col>0</xdr:col>
      <xdr:colOff>76199</xdr:colOff>
      <xdr:row>28</xdr:row>
      <xdr:rowOff>128588</xdr:rowOff>
    </xdr:from>
    <xdr:to>
      <xdr:col>14</xdr:col>
      <xdr:colOff>552450</xdr:colOff>
      <xdr:row>37</xdr:row>
      <xdr:rowOff>33344</xdr:rowOff>
    </xdr:to>
    <xdr:sp macro="" textlink="">
      <xdr:nvSpPr>
        <xdr:cNvPr id="23" name="Rechteck 22">
          <a:extLst>
            <a:ext uri="{FF2B5EF4-FFF2-40B4-BE49-F238E27FC236}">
              <a16:creationId xmlns:a16="http://schemas.microsoft.com/office/drawing/2014/main" id="{CBE30E3F-D4B8-4D77-A7BD-7DB432C90A4C}"/>
            </a:ext>
          </a:extLst>
        </xdr:cNvPr>
        <xdr:cNvSpPr/>
      </xdr:nvSpPr>
      <xdr:spPr>
        <a:xfrm>
          <a:off x="76199" y="5195888"/>
          <a:ext cx="11144251" cy="1533531"/>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6</xdr:col>
      <xdr:colOff>100013</xdr:colOff>
      <xdr:row>6</xdr:row>
      <xdr:rowOff>142882</xdr:rowOff>
    </xdr:from>
    <xdr:to>
      <xdr:col>8</xdr:col>
      <xdr:colOff>500063</xdr:colOff>
      <xdr:row>27</xdr:row>
      <xdr:rowOff>85725</xdr:rowOff>
    </xdr:to>
    <mc:AlternateContent xmlns:mc="http://schemas.openxmlformats.org/markup-compatibility/2006">
      <mc:Choice xmlns:cx4="http://schemas.microsoft.com/office/drawing/2016/5/10/chartex" Requires="cx4">
        <xdr:graphicFrame macro="">
          <xdr:nvGraphicFramePr>
            <xdr:cNvPr id="15" name="Diagramm 14">
              <a:extLst>
                <a:ext uri="{FF2B5EF4-FFF2-40B4-BE49-F238E27FC236}">
                  <a16:creationId xmlns:a16="http://schemas.microsoft.com/office/drawing/2014/main" id="{4C4BB9D0-17F9-42E2-912A-063FD34A049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672013" y="1228732"/>
              <a:ext cx="1924050" cy="3743318"/>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xdr:from>
      <xdr:col>9</xdr:col>
      <xdr:colOff>5</xdr:colOff>
      <xdr:row>4</xdr:row>
      <xdr:rowOff>80970</xdr:rowOff>
    </xdr:from>
    <xdr:to>
      <xdr:col>14</xdr:col>
      <xdr:colOff>538168</xdr:colOff>
      <xdr:row>17</xdr:row>
      <xdr:rowOff>57151</xdr:rowOff>
    </xdr:to>
    <xdr:sp macro="" textlink="">
      <xdr:nvSpPr>
        <xdr:cNvPr id="16" name="Rechteck 15">
          <a:extLst>
            <a:ext uri="{FF2B5EF4-FFF2-40B4-BE49-F238E27FC236}">
              <a16:creationId xmlns:a16="http://schemas.microsoft.com/office/drawing/2014/main" id="{D4199A9C-B225-48E1-829D-0D5EF9EEC0EE}"/>
            </a:ext>
          </a:extLst>
        </xdr:cNvPr>
        <xdr:cNvSpPr/>
      </xdr:nvSpPr>
      <xdr:spPr>
        <a:xfrm>
          <a:off x="6858005" y="804870"/>
          <a:ext cx="4348163" cy="2328856"/>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9</xdr:col>
      <xdr:colOff>114305</xdr:colOff>
      <xdr:row>6</xdr:row>
      <xdr:rowOff>58616</xdr:rowOff>
    </xdr:from>
    <xdr:to>
      <xdr:col>14</xdr:col>
      <xdr:colOff>504830</xdr:colOff>
      <xdr:row>17</xdr:row>
      <xdr:rowOff>28575</xdr:rowOff>
    </xdr:to>
    <xdr:graphicFrame macro="">
      <xdr:nvGraphicFramePr>
        <xdr:cNvPr id="22" name="Diagramm 21">
          <a:extLst>
            <a:ext uri="{FF2B5EF4-FFF2-40B4-BE49-F238E27FC236}">
              <a16:creationId xmlns:a16="http://schemas.microsoft.com/office/drawing/2014/main" id="{4F66948E-4446-4399-AA33-049D7A379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579339</xdr:colOff>
      <xdr:row>30</xdr:row>
      <xdr:rowOff>33338</xdr:rowOff>
    </xdr:from>
    <xdr:to>
      <xdr:col>14</xdr:col>
      <xdr:colOff>486380</xdr:colOff>
      <xdr:row>35</xdr:row>
      <xdr:rowOff>66675</xdr:rowOff>
    </xdr:to>
    <xdr:pic>
      <xdr:nvPicPr>
        <xdr:cNvPr id="9" name="Grafik 8">
          <a:extLst>
            <a:ext uri="{FF2B5EF4-FFF2-40B4-BE49-F238E27FC236}">
              <a16:creationId xmlns:a16="http://schemas.microsoft.com/office/drawing/2014/main" id="{BA23E9E8-A8EC-48CA-BB9C-9EFE782E89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961339" y="5462588"/>
          <a:ext cx="2193041" cy="938212"/>
        </a:xfrm>
        <a:prstGeom prst="rect">
          <a:avLst/>
        </a:prstGeom>
      </xdr:spPr>
    </xdr:pic>
    <xdr:clientData/>
  </xdr:twoCellAnchor>
  <xdr:twoCellAnchor>
    <xdr:from>
      <xdr:col>9</xdr:col>
      <xdr:colOff>1</xdr:colOff>
      <xdr:row>17</xdr:row>
      <xdr:rowOff>123825</xdr:rowOff>
    </xdr:from>
    <xdr:to>
      <xdr:col>14</xdr:col>
      <xdr:colOff>538164</xdr:colOff>
      <xdr:row>27</xdr:row>
      <xdr:rowOff>171440</xdr:rowOff>
    </xdr:to>
    <xdr:sp macro="" textlink="">
      <xdr:nvSpPr>
        <xdr:cNvPr id="25" name="Rechteck 24">
          <a:extLst>
            <a:ext uri="{FF2B5EF4-FFF2-40B4-BE49-F238E27FC236}">
              <a16:creationId xmlns:a16="http://schemas.microsoft.com/office/drawing/2014/main" id="{4210089F-F46B-490E-B2E6-03173796F6B4}"/>
            </a:ext>
          </a:extLst>
        </xdr:cNvPr>
        <xdr:cNvSpPr/>
      </xdr:nvSpPr>
      <xdr:spPr>
        <a:xfrm>
          <a:off x="6858001" y="3200400"/>
          <a:ext cx="4348163" cy="1857365"/>
        </a:xfrm>
        <a:prstGeom prst="rect">
          <a:avLst/>
        </a:prstGeom>
        <a:solidFill>
          <a:schemeClr val="bg2">
            <a:alpha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9</xdr:col>
      <xdr:colOff>75798</xdr:colOff>
      <xdr:row>4</xdr:row>
      <xdr:rowOff>151267</xdr:rowOff>
    </xdr:from>
    <xdr:to>
      <xdr:col>11</xdr:col>
      <xdr:colOff>646768</xdr:colOff>
      <xdr:row>6</xdr:row>
      <xdr:rowOff>43962</xdr:rowOff>
    </xdr:to>
    <xdr:sp macro="" textlink="">
      <xdr:nvSpPr>
        <xdr:cNvPr id="17" name="Textfeld 16">
          <a:extLst>
            <a:ext uri="{FF2B5EF4-FFF2-40B4-BE49-F238E27FC236}">
              <a16:creationId xmlns:a16="http://schemas.microsoft.com/office/drawing/2014/main" id="{A21C5274-7C7F-4FAD-833C-9AB6E97B06F8}"/>
            </a:ext>
          </a:extLst>
        </xdr:cNvPr>
        <xdr:cNvSpPr txBox="1"/>
      </xdr:nvSpPr>
      <xdr:spPr>
        <a:xfrm>
          <a:off x="6933798" y="883959"/>
          <a:ext cx="2094970" cy="25904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latin typeface="Century Gothic" panose="020B0502020202020204" pitchFamily="34" charset="0"/>
              <a:cs typeface="Aharoni" panose="02010803020104030203" pitchFamily="2" charset="-79"/>
            </a:rPr>
            <a:t>Topseller</a:t>
          </a:r>
          <a:r>
            <a:rPr lang="de-DE" sz="1100" b="1" baseline="0">
              <a:solidFill>
                <a:schemeClr val="bg1"/>
              </a:solidFill>
              <a:latin typeface="Century Gothic" panose="020B0502020202020204" pitchFamily="34" charset="0"/>
              <a:cs typeface="Aharoni" panose="02010803020104030203" pitchFamily="2" charset="-79"/>
            </a:rPr>
            <a:t> </a:t>
          </a:r>
          <a:r>
            <a:rPr lang="de-DE" sz="1100" b="1">
              <a:solidFill>
                <a:schemeClr val="bg1"/>
              </a:solidFill>
              <a:latin typeface="Century Gothic" panose="020B0502020202020204" pitchFamily="34" charset="0"/>
              <a:cs typeface="Aharoni" panose="02010803020104030203" pitchFamily="2" charset="-79"/>
            </a:rPr>
            <a:t>(Umsatz/EUR)</a:t>
          </a:r>
        </a:p>
      </xdr:txBody>
    </xdr:sp>
    <xdr:clientData/>
  </xdr:twoCellAnchor>
  <xdr:twoCellAnchor>
    <xdr:from>
      <xdr:col>9</xdr:col>
      <xdr:colOff>95249</xdr:colOff>
      <xdr:row>19</xdr:row>
      <xdr:rowOff>104775</xdr:rowOff>
    </xdr:from>
    <xdr:to>
      <xdr:col>14</xdr:col>
      <xdr:colOff>481012</xdr:colOff>
      <xdr:row>27</xdr:row>
      <xdr:rowOff>166678</xdr:rowOff>
    </xdr:to>
    <xdr:graphicFrame macro="">
      <xdr:nvGraphicFramePr>
        <xdr:cNvPr id="24" name="Diagramm 23">
          <a:extLst>
            <a:ext uri="{FF2B5EF4-FFF2-40B4-BE49-F238E27FC236}">
              <a16:creationId xmlns:a16="http://schemas.microsoft.com/office/drawing/2014/main" id="{EEE03F77-42A9-4797-810A-6BF312033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94844</xdr:colOff>
      <xdr:row>18</xdr:row>
      <xdr:rowOff>27455</xdr:rowOff>
    </xdr:from>
    <xdr:to>
      <xdr:col>11</xdr:col>
      <xdr:colOff>656290</xdr:colOff>
      <xdr:row>19</xdr:row>
      <xdr:rowOff>102577</xdr:rowOff>
    </xdr:to>
    <xdr:sp macro="" textlink="">
      <xdr:nvSpPr>
        <xdr:cNvPr id="26" name="Textfeld 25">
          <a:extLst>
            <a:ext uri="{FF2B5EF4-FFF2-40B4-BE49-F238E27FC236}">
              <a16:creationId xmlns:a16="http://schemas.microsoft.com/office/drawing/2014/main" id="{F63DED93-96F1-4780-97EC-15FEDBF68DCD}"/>
            </a:ext>
          </a:extLst>
        </xdr:cNvPr>
        <xdr:cNvSpPr txBox="1"/>
      </xdr:nvSpPr>
      <xdr:spPr>
        <a:xfrm>
          <a:off x="6952844" y="3324570"/>
          <a:ext cx="2085446" cy="25829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latin typeface="Century Gothic" panose="020B0502020202020204" pitchFamily="34" charset="0"/>
              <a:cs typeface="Aharoni" panose="02010803020104030203" pitchFamily="2" charset="-79"/>
            </a:rPr>
            <a:t>Topseller  (Absatz/</a:t>
          </a:r>
          <a:r>
            <a:rPr lang="de-DE" sz="1100" b="1" baseline="0">
              <a:solidFill>
                <a:schemeClr val="bg1"/>
              </a:solidFill>
              <a:latin typeface="Century Gothic" panose="020B0502020202020204" pitchFamily="34" charset="0"/>
              <a:cs typeface="Aharoni" panose="02010803020104030203" pitchFamily="2" charset="-79"/>
            </a:rPr>
            <a:t>Stück</a:t>
          </a:r>
          <a:r>
            <a:rPr lang="de-DE" sz="1100" b="1">
              <a:solidFill>
                <a:schemeClr val="bg1"/>
              </a:solidFill>
              <a:latin typeface="Century Gothic" panose="020B0502020202020204" pitchFamily="34" charset="0"/>
              <a:cs typeface="Aharoni" panose="02010803020104030203" pitchFamily="2" charset="-79"/>
            </a:rPr>
            <a:t>)</a:t>
          </a:r>
        </a:p>
      </xdr:txBody>
    </xdr:sp>
    <xdr:clientData/>
  </xdr:twoCellAnchor>
  <xdr:twoCellAnchor editAs="oneCell">
    <xdr:from>
      <xdr:col>0</xdr:col>
      <xdr:colOff>175346</xdr:colOff>
      <xdr:row>29</xdr:row>
      <xdr:rowOff>58448</xdr:rowOff>
    </xdr:from>
    <xdr:to>
      <xdr:col>3</xdr:col>
      <xdr:colOff>90920</xdr:colOff>
      <xdr:row>36</xdr:row>
      <xdr:rowOff>138544</xdr:rowOff>
    </xdr:to>
    <mc:AlternateContent xmlns:mc="http://schemas.openxmlformats.org/markup-compatibility/2006" xmlns:a14="http://schemas.microsoft.com/office/drawing/2010/main">
      <mc:Choice Requires="a14">
        <xdr:graphicFrame macro="">
          <xdr:nvGraphicFramePr>
            <xdr:cNvPr id="6" name="Artikelgruppe">
              <a:extLst>
                <a:ext uri="{FF2B5EF4-FFF2-40B4-BE49-F238E27FC236}">
                  <a16:creationId xmlns:a16="http://schemas.microsoft.com/office/drawing/2014/main" id="{3ABD7EAB-FFFE-4E9E-B27A-F276675E4BC7}"/>
                </a:ext>
              </a:extLst>
            </xdr:cNvPr>
            <xdr:cNvGraphicFramePr/>
          </xdr:nvGraphicFramePr>
          <xdr:xfrm>
            <a:off x="0" y="0"/>
            <a:ext cx="0" cy="0"/>
          </xdr:xfrm>
          <a:graphic>
            <a:graphicData uri="http://schemas.microsoft.com/office/drawing/2010/slicer">
              <sle:slicer xmlns:sle="http://schemas.microsoft.com/office/drawing/2010/slicer" name="Artikelgruppe"/>
            </a:graphicData>
          </a:graphic>
        </xdr:graphicFrame>
      </mc:Choice>
      <mc:Fallback xmlns="">
        <xdr:sp macro="" textlink="">
          <xdr:nvSpPr>
            <xdr:cNvPr id="0" name=""/>
            <xdr:cNvSpPr>
              <a:spLocks noTextEdit="1"/>
            </xdr:cNvSpPr>
          </xdr:nvSpPr>
          <xdr:spPr>
            <a:xfrm>
              <a:off x="175346" y="5331834"/>
              <a:ext cx="2201574" cy="135298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3</xdr:col>
      <xdr:colOff>206951</xdr:colOff>
      <xdr:row>29</xdr:row>
      <xdr:rowOff>57583</xdr:rowOff>
    </xdr:from>
    <xdr:to>
      <xdr:col>5</xdr:col>
      <xdr:colOff>653760</xdr:colOff>
      <xdr:row>36</xdr:row>
      <xdr:rowOff>138545</xdr:rowOff>
    </xdr:to>
    <mc:AlternateContent xmlns:mc="http://schemas.openxmlformats.org/markup-compatibility/2006" xmlns:a14="http://schemas.microsoft.com/office/drawing/2010/main">
      <mc:Choice Requires="a14">
        <xdr:graphicFrame macro="">
          <xdr:nvGraphicFramePr>
            <xdr:cNvPr id="7" name="Region">
              <a:extLst>
                <a:ext uri="{FF2B5EF4-FFF2-40B4-BE49-F238E27FC236}">
                  <a16:creationId xmlns:a16="http://schemas.microsoft.com/office/drawing/2014/main" id="{3ACD7CA0-B69F-4D6C-956D-EB3E31A8F325}"/>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492951" y="5330969"/>
              <a:ext cx="1970809" cy="135384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707879</xdr:colOff>
      <xdr:row>29</xdr:row>
      <xdr:rowOff>74902</xdr:rowOff>
    </xdr:from>
    <xdr:to>
      <xdr:col>9</xdr:col>
      <xdr:colOff>25976</xdr:colOff>
      <xdr:row>36</xdr:row>
      <xdr:rowOff>129887</xdr:rowOff>
    </xdr:to>
    <mc:AlternateContent xmlns:mc="http://schemas.openxmlformats.org/markup-compatibility/2006" xmlns:a14="http://schemas.microsoft.com/office/drawing/2010/main">
      <mc:Choice Requires="a14">
        <xdr:graphicFrame macro="">
          <xdr:nvGraphicFramePr>
            <xdr:cNvPr id="8" name="Bezahlmethode">
              <a:extLst>
                <a:ext uri="{FF2B5EF4-FFF2-40B4-BE49-F238E27FC236}">
                  <a16:creationId xmlns:a16="http://schemas.microsoft.com/office/drawing/2014/main" id="{3B909888-1F48-4728-875D-089351DBE17C}"/>
                </a:ext>
              </a:extLst>
            </xdr:cNvPr>
            <xdr:cNvGraphicFramePr/>
          </xdr:nvGraphicFramePr>
          <xdr:xfrm>
            <a:off x="0" y="0"/>
            <a:ext cx="0" cy="0"/>
          </xdr:xfrm>
          <a:graphic>
            <a:graphicData uri="http://schemas.microsoft.com/office/drawing/2010/slicer">
              <sle:slicer xmlns:sle="http://schemas.microsoft.com/office/drawing/2010/slicer" name="Bezahlmethode"/>
            </a:graphicData>
          </a:graphic>
        </xdr:graphicFrame>
      </mc:Choice>
      <mc:Fallback xmlns="">
        <xdr:sp macro="" textlink="">
          <xdr:nvSpPr>
            <xdr:cNvPr id="0" name=""/>
            <xdr:cNvSpPr>
              <a:spLocks noTextEdit="1"/>
            </xdr:cNvSpPr>
          </xdr:nvSpPr>
          <xdr:spPr>
            <a:xfrm>
              <a:off x="4517879" y="5348288"/>
              <a:ext cx="2366097" cy="132787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9</xdr:col>
      <xdr:colOff>98713</xdr:colOff>
      <xdr:row>29</xdr:row>
      <xdr:rowOff>73170</xdr:rowOff>
    </xdr:from>
    <xdr:to>
      <xdr:col>11</xdr:col>
      <xdr:colOff>403513</xdr:colOff>
      <xdr:row>36</xdr:row>
      <xdr:rowOff>99579</xdr:rowOff>
    </xdr:to>
    <mc:AlternateContent xmlns:mc="http://schemas.openxmlformats.org/markup-compatibility/2006" xmlns:a14="http://schemas.microsoft.com/office/drawing/2010/main">
      <mc:Choice Requires="a14">
        <xdr:graphicFrame macro="">
          <xdr:nvGraphicFramePr>
            <xdr:cNvPr id="10" name="Gerät">
              <a:extLst>
                <a:ext uri="{FF2B5EF4-FFF2-40B4-BE49-F238E27FC236}">
                  <a16:creationId xmlns:a16="http://schemas.microsoft.com/office/drawing/2014/main" id="{E151F75E-1C75-448E-B17F-0238F66EAA32}"/>
                </a:ext>
              </a:extLst>
            </xdr:cNvPr>
            <xdr:cNvGraphicFramePr/>
          </xdr:nvGraphicFramePr>
          <xdr:xfrm>
            <a:off x="0" y="0"/>
            <a:ext cx="0" cy="0"/>
          </xdr:xfrm>
          <a:graphic>
            <a:graphicData uri="http://schemas.microsoft.com/office/drawing/2010/slicer">
              <sle:slicer xmlns:sle="http://schemas.microsoft.com/office/drawing/2010/slicer" name="Gerät"/>
            </a:graphicData>
          </a:graphic>
        </xdr:graphicFrame>
      </mc:Choice>
      <mc:Fallback xmlns="">
        <xdr:sp macro="" textlink="">
          <xdr:nvSpPr>
            <xdr:cNvPr id="0" name=""/>
            <xdr:cNvSpPr>
              <a:spLocks noTextEdit="1"/>
            </xdr:cNvSpPr>
          </xdr:nvSpPr>
          <xdr:spPr>
            <a:xfrm>
              <a:off x="6956713" y="5346556"/>
              <a:ext cx="1828800" cy="129929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en_movea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andreas_berger_bwv-aachen_de/Documents/Dokumente/10_BWL/moveaix/Vorlagen_logo/FiBu_movea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Region_piv"/>
      <sheetName val="Artikel_Umsatz"/>
      <sheetName val="Geräte_Umsatz"/>
      <sheetName val="Bezahlmethode_Umsatz"/>
      <sheetName val="Warenkörbe_bsp_nur skates"/>
      <sheetName val="Tabelle1"/>
      <sheetName val="Artikel"/>
      <sheetName val="nur Warenkörbe"/>
      <sheetName val="Kunden"/>
      <sheetName val="PLZ_ORT_BL"/>
    </sheetNames>
    <sheetDataSet>
      <sheetData sheetId="0"/>
      <sheetData sheetId="1"/>
      <sheetData sheetId="2"/>
      <sheetData sheetId="3"/>
      <sheetData sheetId="4"/>
      <sheetData sheetId="5"/>
      <sheetData sheetId="6"/>
      <sheetData sheetId="7">
        <row r="1">
          <cell r="A1" t="str">
            <v>Lfd_Nr</v>
          </cell>
          <cell r="B1" t="str">
            <v>Artikelnummer</v>
          </cell>
          <cell r="C1" t="str">
            <v>Artikel_Bezeichnung</v>
          </cell>
          <cell r="D1" t="str">
            <v>VP_brutto</v>
          </cell>
          <cell r="E1" t="str">
            <v>VP_netto</v>
          </cell>
        </row>
        <row r="2">
          <cell r="A2">
            <v>1</v>
          </cell>
          <cell r="B2">
            <v>10181</v>
          </cell>
          <cell r="C2" t="str">
            <v>Inliner Skates MX aggressive TL 100 blau/schwarz Herren</v>
          </cell>
          <cell r="D2">
            <v>159.99</v>
          </cell>
          <cell r="E2">
            <v>134.44537815126051</v>
          </cell>
        </row>
        <row r="3">
          <cell r="A3">
            <v>2</v>
          </cell>
          <cell r="B3">
            <v>10198</v>
          </cell>
          <cell r="C3" t="str">
            <v>Inliner Skates MX aggressive TL 80 blau/schwarz Damen</v>
          </cell>
          <cell r="D3">
            <v>154.99</v>
          </cell>
          <cell r="E3">
            <v>130.24369747899161</v>
          </cell>
        </row>
        <row r="4">
          <cell r="A4">
            <v>3</v>
          </cell>
          <cell r="B4">
            <v>10331</v>
          </cell>
          <cell r="C4" t="str">
            <v>Inliner Skates MX aggressive TL 80 blau Herren</v>
          </cell>
          <cell r="D4">
            <v>167.99</v>
          </cell>
          <cell r="E4">
            <v>141.16806722689077</v>
          </cell>
        </row>
        <row r="5">
          <cell r="A5">
            <v>4</v>
          </cell>
          <cell r="B5">
            <v>10339</v>
          </cell>
          <cell r="C5" t="str">
            <v>Inliner Skates MX aggressive TL 100 blau/schwarz Damen</v>
          </cell>
          <cell r="D5">
            <v>154.99</v>
          </cell>
          <cell r="E5">
            <v>130.24369747899161</v>
          </cell>
        </row>
        <row r="6">
          <cell r="A6">
            <v>5</v>
          </cell>
          <cell r="B6">
            <v>10352</v>
          </cell>
          <cell r="C6" t="str">
            <v>Inliner Skates MX aggressive TL 100 blau Herren</v>
          </cell>
          <cell r="D6">
            <v>151.99</v>
          </cell>
          <cell r="E6">
            <v>127.72268907563027</v>
          </cell>
        </row>
        <row r="7">
          <cell r="A7">
            <v>6</v>
          </cell>
          <cell r="B7">
            <v>10381</v>
          </cell>
          <cell r="C7" t="str">
            <v>Inliner Skates MX aggressive TL 90 blau/schwarz Damen</v>
          </cell>
          <cell r="D7">
            <v>157.99</v>
          </cell>
          <cell r="E7">
            <v>132.76470588235296</v>
          </cell>
        </row>
        <row r="8">
          <cell r="A8">
            <v>7</v>
          </cell>
          <cell r="B8">
            <v>10430</v>
          </cell>
          <cell r="C8" t="str">
            <v>Inliner Skates MX aggressive TL 80 black/orange Damen</v>
          </cell>
          <cell r="D8">
            <v>166.99</v>
          </cell>
          <cell r="E8">
            <v>140.32773109243698</v>
          </cell>
        </row>
        <row r="9">
          <cell r="A9">
            <v>8</v>
          </cell>
          <cell r="B9">
            <v>10538</v>
          </cell>
          <cell r="C9" t="str">
            <v>Inliner Skates MX aggressive TL 80 rot Herren</v>
          </cell>
          <cell r="D9">
            <v>154.99</v>
          </cell>
          <cell r="E9">
            <v>130.24369747899161</v>
          </cell>
        </row>
        <row r="10">
          <cell r="A10">
            <v>9</v>
          </cell>
          <cell r="B10">
            <v>10557</v>
          </cell>
          <cell r="C10" t="str">
            <v>Inliner Skates MX aggressive TL 84 blau/schwarz Herren</v>
          </cell>
          <cell r="D10">
            <v>157.99</v>
          </cell>
          <cell r="E10">
            <v>132.76470588235296</v>
          </cell>
        </row>
        <row r="11">
          <cell r="A11">
            <v>10</v>
          </cell>
          <cell r="B11">
            <v>10561</v>
          </cell>
          <cell r="C11" t="str">
            <v>Inliner Skates MX aggressive TL 100 rot Herren</v>
          </cell>
          <cell r="D11">
            <v>158.99</v>
          </cell>
          <cell r="E11">
            <v>133.60504201680675</v>
          </cell>
        </row>
        <row r="12">
          <cell r="A12">
            <v>11</v>
          </cell>
          <cell r="B12">
            <v>10722</v>
          </cell>
          <cell r="C12" t="str">
            <v>Inliner Skates MX aggressive TL 84 rot Herren</v>
          </cell>
          <cell r="D12">
            <v>162.99</v>
          </cell>
          <cell r="E12">
            <v>136.96638655462186</v>
          </cell>
        </row>
        <row r="13">
          <cell r="A13">
            <v>12</v>
          </cell>
          <cell r="B13">
            <v>10828</v>
          </cell>
          <cell r="C13" t="str">
            <v>Inliner Skates MX aggressive TL 80 black/orange Herren</v>
          </cell>
          <cell r="D13">
            <v>162.99</v>
          </cell>
          <cell r="E13">
            <v>136.96638655462186</v>
          </cell>
        </row>
        <row r="14">
          <cell r="A14">
            <v>13</v>
          </cell>
          <cell r="B14">
            <v>11036</v>
          </cell>
          <cell r="C14" t="str">
            <v>Inliner Skates MX fit 90 rot Damen</v>
          </cell>
          <cell r="D14">
            <v>80.989999999999995</v>
          </cell>
          <cell r="E14">
            <v>68.058823529411768</v>
          </cell>
        </row>
        <row r="15">
          <cell r="A15">
            <v>14</v>
          </cell>
          <cell r="B15">
            <v>11040</v>
          </cell>
          <cell r="C15" t="str">
            <v>Inliner Skates MX fit 90 black/orange Damen</v>
          </cell>
          <cell r="D15">
            <v>77.989999999999995</v>
          </cell>
          <cell r="E15">
            <v>65.537815126050418</v>
          </cell>
        </row>
        <row r="16">
          <cell r="A16">
            <v>15</v>
          </cell>
          <cell r="B16">
            <v>11081</v>
          </cell>
          <cell r="C16" t="str">
            <v>Inliner Skates MX fit 84 blau Damen</v>
          </cell>
          <cell r="D16">
            <v>83.99</v>
          </cell>
          <cell r="E16">
            <v>70.579831932773104</v>
          </cell>
        </row>
        <row r="17">
          <cell r="A17">
            <v>16</v>
          </cell>
          <cell r="B17">
            <v>11156</v>
          </cell>
          <cell r="C17" t="str">
            <v>Inliner Skates MX fit 80 rot Herren</v>
          </cell>
          <cell r="D17">
            <v>88.99</v>
          </cell>
          <cell r="E17">
            <v>74.78151260504201</v>
          </cell>
        </row>
        <row r="18">
          <cell r="A18">
            <v>17</v>
          </cell>
          <cell r="B18">
            <v>11175</v>
          </cell>
          <cell r="C18" t="str">
            <v>Inliner Skates MX fit 84 rot Damen</v>
          </cell>
          <cell r="D18">
            <v>84.99</v>
          </cell>
          <cell r="E18">
            <v>71.420168067226896</v>
          </cell>
        </row>
        <row r="19">
          <cell r="A19">
            <v>18</v>
          </cell>
          <cell r="B19">
            <v>11310</v>
          </cell>
          <cell r="C19" t="str">
            <v>Inliner Skates MX fit 80 blau/schwarz Herren</v>
          </cell>
          <cell r="D19">
            <v>84.99</v>
          </cell>
          <cell r="E19">
            <v>71.420168067226896</v>
          </cell>
        </row>
        <row r="20">
          <cell r="A20">
            <v>19</v>
          </cell>
          <cell r="B20">
            <v>11341</v>
          </cell>
          <cell r="C20" t="str">
            <v>Inliner Skates MX fit 100 blau Herren</v>
          </cell>
          <cell r="D20">
            <v>75.989999999999995</v>
          </cell>
          <cell r="E20">
            <v>63.857142857142854</v>
          </cell>
        </row>
        <row r="21">
          <cell r="A21">
            <v>20</v>
          </cell>
          <cell r="B21">
            <v>11400</v>
          </cell>
          <cell r="C21" t="str">
            <v>Inliner Skates MX fit 100 black/orange Damen</v>
          </cell>
          <cell r="D21">
            <v>75.989999999999995</v>
          </cell>
          <cell r="E21">
            <v>63.857142857142854</v>
          </cell>
        </row>
        <row r="22">
          <cell r="A22">
            <v>21</v>
          </cell>
          <cell r="B22">
            <v>11431</v>
          </cell>
          <cell r="C22" t="str">
            <v>Inliner Skates MX fit 84 black/orange Damen</v>
          </cell>
          <cell r="D22">
            <v>75.989999999999995</v>
          </cell>
          <cell r="E22">
            <v>63.857142857142854</v>
          </cell>
        </row>
        <row r="23">
          <cell r="A23">
            <v>22</v>
          </cell>
          <cell r="B23">
            <v>11518</v>
          </cell>
          <cell r="C23" t="str">
            <v>Inliner Skates MX fit 90 rot Herren</v>
          </cell>
          <cell r="D23">
            <v>74.989999999999995</v>
          </cell>
          <cell r="E23">
            <v>63.016806722689076</v>
          </cell>
        </row>
        <row r="24">
          <cell r="A24">
            <v>23</v>
          </cell>
          <cell r="B24">
            <v>11561</v>
          </cell>
          <cell r="C24" t="str">
            <v>Inliner Skates MX fit 80 blau Herren</v>
          </cell>
          <cell r="D24">
            <v>78.989999999999995</v>
          </cell>
          <cell r="E24">
            <v>66.378151260504197</v>
          </cell>
        </row>
        <row r="25">
          <cell r="A25">
            <v>24</v>
          </cell>
          <cell r="B25">
            <v>11733</v>
          </cell>
          <cell r="C25" t="str">
            <v>Inliner Skates MX fit 80 blau Damen</v>
          </cell>
          <cell r="D25">
            <v>86.99</v>
          </cell>
          <cell r="E25">
            <v>73.100840336134453</v>
          </cell>
        </row>
        <row r="26">
          <cell r="A26">
            <v>25</v>
          </cell>
          <cell r="B26">
            <v>11777</v>
          </cell>
          <cell r="C26" t="str">
            <v>Inliner Skates MX fit 84 rot Herren</v>
          </cell>
          <cell r="D26">
            <v>74.989999999999995</v>
          </cell>
          <cell r="E26">
            <v>63.016806722689076</v>
          </cell>
        </row>
        <row r="27">
          <cell r="A27">
            <v>26</v>
          </cell>
          <cell r="B27">
            <v>11969</v>
          </cell>
          <cell r="C27" t="str">
            <v>Inliner Skates MX fit 80 blau/schwarz Damen</v>
          </cell>
          <cell r="D27">
            <v>78.989999999999995</v>
          </cell>
          <cell r="E27">
            <v>66.378151260504197</v>
          </cell>
        </row>
        <row r="28">
          <cell r="A28">
            <v>27</v>
          </cell>
          <cell r="B28">
            <v>12058</v>
          </cell>
          <cell r="C28" t="str">
            <v>Inliner Skates MX Speed 100 rot Damen</v>
          </cell>
          <cell r="D28">
            <v>317.99</v>
          </cell>
          <cell r="E28">
            <v>267.218487394958</v>
          </cell>
        </row>
        <row r="29">
          <cell r="A29">
            <v>28</v>
          </cell>
          <cell r="B29">
            <v>12086</v>
          </cell>
          <cell r="C29" t="str">
            <v>Inliner Skates MX Speed 80 blau/schwarz Herren</v>
          </cell>
          <cell r="D29">
            <v>295.99</v>
          </cell>
          <cell r="E29">
            <v>248.73109243697482</v>
          </cell>
        </row>
        <row r="30">
          <cell r="A30">
            <v>29</v>
          </cell>
          <cell r="B30">
            <v>12098</v>
          </cell>
          <cell r="C30" t="str">
            <v>Inliner Skates MX Speed 84 blau/schwarz Herren</v>
          </cell>
          <cell r="D30">
            <v>306.99</v>
          </cell>
          <cell r="E30">
            <v>257.97478991596643</v>
          </cell>
        </row>
        <row r="31">
          <cell r="A31">
            <v>30</v>
          </cell>
          <cell r="B31">
            <v>12149</v>
          </cell>
          <cell r="C31" t="str">
            <v>Inliner Skates MX Speed 80 rot Damen</v>
          </cell>
          <cell r="D31">
            <v>314.99</v>
          </cell>
          <cell r="E31">
            <v>264.69747899159665</v>
          </cell>
        </row>
        <row r="32">
          <cell r="A32">
            <v>31</v>
          </cell>
          <cell r="B32">
            <v>12153</v>
          </cell>
          <cell r="C32" t="str">
            <v>Inliner Skates MX Speed 90 rot Herren</v>
          </cell>
          <cell r="D32">
            <v>294.99</v>
          </cell>
          <cell r="E32">
            <v>247.89075630252103</v>
          </cell>
        </row>
        <row r="33">
          <cell r="A33">
            <v>32</v>
          </cell>
          <cell r="B33">
            <v>12430</v>
          </cell>
          <cell r="C33" t="str">
            <v>Inliner Skates MX Speed 80 blau/schwarz Damen</v>
          </cell>
          <cell r="D33">
            <v>304.99</v>
          </cell>
          <cell r="E33">
            <v>256.29411764705884</v>
          </cell>
        </row>
        <row r="34">
          <cell r="A34">
            <v>33</v>
          </cell>
          <cell r="B34">
            <v>12495</v>
          </cell>
          <cell r="C34" t="str">
            <v>Inliner Skates MX Speed 100 blau/schwarz Damen</v>
          </cell>
          <cell r="D34">
            <v>314.99</v>
          </cell>
          <cell r="E34">
            <v>264.69747899159665</v>
          </cell>
        </row>
        <row r="35">
          <cell r="A35">
            <v>34</v>
          </cell>
          <cell r="B35">
            <v>12499</v>
          </cell>
          <cell r="C35" t="str">
            <v>Inliner Skates MX Speed 80 blau Damen</v>
          </cell>
          <cell r="D35">
            <v>295.99</v>
          </cell>
          <cell r="E35">
            <v>248.73109243697482</v>
          </cell>
        </row>
        <row r="36">
          <cell r="A36">
            <v>35</v>
          </cell>
          <cell r="B36">
            <v>12551</v>
          </cell>
          <cell r="C36" t="str">
            <v>Inliner Skates MX Speed 80 black/orange Herren</v>
          </cell>
          <cell r="D36">
            <v>308.99</v>
          </cell>
          <cell r="E36">
            <v>259.65546218487395</v>
          </cell>
        </row>
        <row r="37">
          <cell r="A37">
            <v>36</v>
          </cell>
          <cell r="B37">
            <v>12634</v>
          </cell>
          <cell r="C37" t="str">
            <v>Inliner Skates MX Speed 80 rot Herren</v>
          </cell>
          <cell r="D37">
            <v>315.99</v>
          </cell>
          <cell r="E37">
            <v>265.53781512605042</v>
          </cell>
        </row>
        <row r="38">
          <cell r="A38">
            <v>37</v>
          </cell>
          <cell r="B38">
            <v>12710</v>
          </cell>
          <cell r="C38" t="str">
            <v>Inliner Skates MX Speed 84 rot Damen</v>
          </cell>
          <cell r="D38">
            <v>308.99</v>
          </cell>
          <cell r="E38">
            <v>259.65546218487395</v>
          </cell>
        </row>
        <row r="39">
          <cell r="A39">
            <v>38</v>
          </cell>
          <cell r="B39">
            <v>12725</v>
          </cell>
          <cell r="C39" t="str">
            <v>Inliner Skates MX Speed 100 black/orange Herren</v>
          </cell>
          <cell r="D39">
            <v>313.99</v>
          </cell>
          <cell r="E39">
            <v>263.85714285714289</v>
          </cell>
        </row>
        <row r="40">
          <cell r="A40">
            <v>39</v>
          </cell>
          <cell r="B40">
            <v>12735</v>
          </cell>
          <cell r="C40" t="str">
            <v>Inliner Skates MX Speed 84 blau Damen</v>
          </cell>
          <cell r="D40">
            <v>318.99</v>
          </cell>
          <cell r="E40">
            <v>268.05882352941177</v>
          </cell>
        </row>
        <row r="41">
          <cell r="A41">
            <v>40</v>
          </cell>
          <cell r="B41">
            <v>12849</v>
          </cell>
          <cell r="C41" t="str">
            <v>Inliner Skates MX Speed 84 black/orange Herren</v>
          </cell>
          <cell r="D41">
            <v>303.99</v>
          </cell>
          <cell r="E41">
            <v>255.45378151260505</v>
          </cell>
        </row>
        <row r="42">
          <cell r="A42">
            <v>41</v>
          </cell>
          <cell r="B42">
            <v>12899</v>
          </cell>
          <cell r="C42" t="str">
            <v>Inliner Skates MX Speed 100 black/orange Damen</v>
          </cell>
          <cell r="D42">
            <v>318.99</v>
          </cell>
          <cell r="E42">
            <v>268.05882352941177</v>
          </cell>
        </row>
        <row r="43">
          <cell r="A43">
            <v>42</v>
          </cell>
          <cell r="B43">
            <v>13071</v>
          </cell>
          <cell r="C43" t="str">
            <v>Inliner Skates MX Urban 100 blau/schwarz Herren</v>
          </cell>
          <cell r="D43">
            <v>145.99</v>
          </cell>
          <cell r="E43">
            <v>122.68067226890757</v>
          </cell>
        </row>
        <row r="44">
          <cell r="A44">
            <v>43</v>
          </cell>
          <cell r="B44">
            <v>13111</v>
          </cell>
          <cell r="C44" t="str">
            <v>Inliner Skates MX Urban 84 blau/schwarz Damen</v>
          </cell>
          <cell r="D44">
            <v>134.99</v>
          </cell>
          <cell r="E44">
            <v>113.43697478991598</v>
          </cell>
        </row>
        <row r="45">
          <cell r="A45">
            <v>44</v>
          </cell>
          <cell r="B45">
            <v>13230</v>
          </cell>
          <cell r="C45" t="str">
            <v>Inliner Skates MX Urban 84 blau Damen</v>
          </cell>
          <cell r="D45">
            <v>133.99</v>
          </cell>
          <cell r="E45">
            <v>112.5966386554622</v>
          </cell>
        </row>
        <row r="46">
          <cell r="A46">
            <v>45</v>
          </cell>
          <cell r="B46">
            <v>13302</v>
          </cell>
          <cell r="C46" t="str">
            <v>Inliner Skates MX Urban 100 blau/schwarz Damen</v>
          </cell>
          <cell r="D46">
            <v>143.99</v>
          </cell>
          <cell r="E46">
            <v>121.00000000000001</v>
          </cell>
        </row>
        <row r="47">
          <cell r="A47">
            <v>46</v>
          </cell>
          <cell r="B47">
            <v>13320</v>
          </cell>
          <cell r="C47" t="str">
            <v>Inliner Skates MX Urban 84 rot Herren</v>
          </cell>
          <cell r="D47">
            <v>130.99</v>
          </cell>
          <cell r="E47">
            <v>110.07563025210085</v>
          </cell>
        </row>
        <row r="48">
          <cell r="A48">
            <v>47</v>
          </cell>
          <cell r="B48">
            <v>13337</v>
          </cell>
          <cell r="C48" t="str">
            <v>Inliner Skates MX Urban 80 blau Herren</v>
          </cell>
          <cell r="D48">
            <v>140.99</v>
          </cell>
          <cell r="E48">
            <v>118.47899159663866</v>
          </cell>
        </row>
        <row r="49">
          <cell r="A49">
            <v>48</v>
          </cell>
          <cell r="B49">
            <v>13355</v>
          </cell>
          <cell r="C49" t="str">
            <v>Inliner Skates MX Urban 90 blau Herren</v>
          </cell>
          <cell r="D49">
            <v>146.99</v>
          </cell>
          <cell r="E49">
            <v>123.52100840336136</v>
          </cell>
        </row>
        <row r="50">
          <cell r="A50">
            <v>49</v>
          </cell>
          <cell r="B50">
            <v>13363</v>
          </cell>
          <cell r="C50" t="str">
            <v>Inliner Skates MX Urban 80 rot Herren</v>
          </cell>
          <cell r="D50">
            <v>138.99</v>
          </cell>
          <cell r="E50">
            <v>116.79831932773111</v>
          </cell>
        </row>
        <row r="51">
          <cell r="A51">
            <v>50</v>
          </cell>
          <cell r="B51">
            <v>13394</v>
          </cell>
          <cell r="C51" t="str">
            <v>Inliner Skates MX Urban 90 black/orange Herren</v>
          </cell>
          <cell r="D51">
            <v>146.99</v>
          </cell>
          <cell r="E51">
            <v>123.52100840336136</v>
          </cell>
        </row>
        <row r="52">
          <cell r="A52">
            <v>51</v>
          </cell>
          <cell r="B52">
            <v>13397</v>
          </cell>
          <cell r="C52" t="str">
            <v>Inliner Skates MX Urban 80 blau Damen</v>
          </cell>
          <cell r="D52">
            <v>139.99</v>
          </cell>
          <cell r="E52">
            <v>117.63865546218489</v>
          </cell>
        </row>
        <row r="53">
          <cell r="A53">
            <v>52</v>
          </cell>
          <cell r="B53">
            <v>13405</v>
          </cell>
          <cell r="C53" t="str">
            <v>Inliner Skates MX Urban 90 blau/schwarz Damen</v>
          </cell>
          <cell r="D53">
            <v>138.99</v>
          </cell>
          <cell r="E53">
            <v>116.79831932773111</v>
          </cell>
        </row>
        <row r="54">
          <cell r="A54">
            <v>53</v>
          </cell>
          <cell r="B54">
            <v>13583</v>
          </cell>
          <cell r="C54" t="str">
            <v>Inliner Skates MX Urban 84 black/orange Herren</v>
          </cell>
          <cell r="D54">
            <v>130.99</v>
          </cell>
          <cell r="E54">
            <v>110.07563025210085</v>
          </cell>
        </row>
        <row r="55">
          <cell r="A55">
            <v>54</v>
          </cell>
          <cell r="B55">
            <v>13651</v>
          </cell>
          <cell r="C55" t="str">
            <v>Inliner Skates MX Urban 90 rot Herren</v>
          </cell>
          <cell r="D55">
            <v>133.99</v>
          </cell>
          <cell r="E55">
            <v>112.5966386554622</v>
          </cell>
        </row>
        <row r="56">
          <cell r="A56">
            <v>55</v>
          </cell>
          <cell r="B56">
            <v>13653</v>
          </cell>
          <cell r="C56" t="str">
            <v>Inliner Skates MX Urban 100 black/orange Damen</v>
          </cell>
          <cell r="D56">
            <v>143.99</v>
          </cell>
          <cell r="E56">
            <v>121.00000000000001</v>
          </cell>
        </row>
        <row r="57">
          <cell r="A57">
            <v>56</v>
          </cell>
          <cell r="B57">
            <v>13685</v>
          </cell>
          <cell r="C57" t="str">
            <v>Inliner Skates MX Urban 100 rot Damen</v>
          </cell>
          <cell r="D57">
            <v>145.99</v>
          </cell>
          <cell r="E57">
            <v>122.68067226890757</v>
          </cell>
        </row>
        <row r="58">
          <cell r="A58">
            <v>57</v>
          </cell>
          <cell r="B58">
            <v>13699</v>
          </cell>
          <cell r="C58" t="str">
            <v>Inliner Skates MX Urban 90 blau Damen</v>
          </cell>
          <cell r="D58">
            <v>141.99</v>
          </cell>
          <cell r="E58">
            <v>119.31932773109244</v>
          </cell>
        </row>
        <row r="59">
          <cell r="A59">
            <v>58</v>
          </cell>
          <cell r="B59">
            <v>13791</v>
          </cell>
          <cell r="C59" t="str">
            <v>Inliner Skates MX Urban 90 black/orange Damen</v>
          </cell>
          <cell r="D59">
            <v>148.99</v>
          </cell>
          <cell r="E59">
            <v>125.20168067226892</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z"/>
      <sheetName val="Umsatz"/>
      <sheetName val="GuV Procmo"/>
      <sheetName val="Sortiment"/>
      <sheetName val="Inliner"/>
      <sheetName val="Boards"/>
      <sheetName val="Scooter"/>
      <sheetName val="Bags"/>
      <sheetName val="Zubehör"/>
    </sheetNames>
    <sheetDataSet>
      <sheetData sheetId="0"/>
      <sheetData sheetId="1"/>
      <sheetData sheetId="2"/>
      <sheetData sheetId="3"/>
      <sheetData sheetId="4">
        <row r="2">
          <cell r="C2">
            <v>1</v>
          </cell>
          <cell r="D2" t="str">
            <v>MX fit</v>
          </cell>
          <cell r="E2">
            <v>1</v>
          </cell>
          <cell r="F2" t="str">
            <v>Damen</v>
          </cell>
          <cell r="I2">
            <v>1</v>
          </cell>
          <cell r="J2">
            <v>80</v>
          </cell>
          <cell r="K2">
            <v>1</v>
          </cell>
          <cell r="L2" t="str">
            <v>black/orange</v>
          </cell>
        </row>
        <row r="3">
          <cell r="C3">
            <v>2</v>
          </cell>
          <cell r="D3" t="str">
            <v>MX aggressive TL</v>
          </cell>
          <cell r="E3">
            <v>2</v>
          </cell>
          <cell r="F3" t="str">
            <v>Herren</v>
          </cell>
          <cell r="I3">
            <v>2</v>
          </cell>
          <cell r="J3">
            <v>84</v>
          </cell>
          <cell r="K3">
            <v>2</v>
          </cell>
          <cell r="L3" t="str">
            <v>blau/schwarz</v>
          </cell>
        </row>
        <row r="4">
          <cell r="C4">
            <v>3</v>
          </cell>
          <cell r="D4" t="str">
            <v>MX Speed</v>
          </cell>
          <cell r="I4">
            <v>3</v>
          </cell>
          <cell r="J4">
            <v>90</v>
          </cell>
          <cell r="K4">
            <v>3</v>
          </cell>
          <cell r="L4" t="str">
            <v>rot</v>
          </cell>
        </row>
        <row r="5">
          <cell r="C5">
            <v>4</v>
          </cell>
          <cell r="D5" t="str">
            <v>MX Urban</v>
          </cell>
          <cell r="I5">
            <v>4</v>
          </cell>
          <cell r="J5">
            <v>100</v>
          </cell>
          <cell r="K5">
            <v>4</v>
          </cell>
          <cell r="L5" t="str">
            <v>blau</v>
          </cell>
        </row>
        <row r="6">
          <cell r="C6">
            <v>5</v>
          </cell>
          <cell r="D6" t="str">
            <v>MX Hockey Pro</v>
          </cell>
        </row>
      </sheetData>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s Berger" refreshedDate="44440.842690277779" createdVersion="7" refreshedVersion="7" minRefreshableVersion="3" recordCount="2492" xr:uid="{8C01B55D-4A37-4C62-A6F6-27A5AC8860D7}">
  <cacheSource type="worksheet">
    <worksheetSource ref="A1:O2493" sheet="Warenkörbe_nur skates"/>
  </cacheSource>
  <cacheFields count="17">
    <cacheField name="Warenkorb" numFmtId="0">
      <sharedItems containsSemiMixedTypes="0" containsString="0" containsNumber="1" containsInteger="1" minValue="10043378" maxValue="98893367"/>
    </cacheField>
    <cacheField name="Kaufdatum" numFmtId="14">
      <sharedItems containsSemiMixedTypes="0" containsNonDate="0" containsDate="1" containsString="0" minDate="2020-01-01T00:00:00" maxDate="2021-05-01T00:00:00" count="449">
        <d v="2021-04-30T00:00:00"/>
        <d v="2021-04-29T00:00:00"/>
        <d v="2021-04-28T00:00:00"/>
        <d v="2021-04-27T00:00:00"/>
        <d v="2021-04-26T00:00:00"/>
        <d v="2021-04-25T00:00:00"/>
        <d v="2021-04-24T00:00:00"/>
        <d v="2021-04-23T00:00:00"/>
        <d v="2021-04-22T00:00:00"/>
        <d v="2021-04-21T00:00:00"/>
        <d v="2021-04-20T00:00:00"/>
        <d v="2021-04-19T00:00:00"/>
        <d v="2021-04-18T00:00:00"/>
        <d v="2021-04-17T00:00:00"/>
        <d v="2021-04-15T00:00:00"/>
        <d v="2021-04-14T00:00:00"/>
        <d v="2021-04-13T00:00:00"/>
        <d v="2021-04-12T00:00:00"/>
        <d v="2021-04-11T00:00:00"/>
        <d v="2021-04-10T00:00:00"/>
        <d v="2021-04-09T00:00:00"/>
        <d v="2021-04-08T00:00:00"/>
        <d v="2021-04-07T00:00:00"/>
        <d v="2021-04-06T00:00:00"/>
        <d v="2021-04-05T00:00:00"/>
        <d v="2021-04-04T00:00:00"/>
        <d v="2021-04-03T00:00:00"/>
        <d v="2021-04-02T00:00:00"/>
        <d v="2021-04-01T00:00:00"/>
        <d v="2021-03-31T00:00:00"/>
        <d v="2021-03-30T00:00:00"/>
        <d v="2021-03-29T00:00:00"/>
        <d v="2021-03-28T00:00:00"/>
        <d v="2021-03-27T00:00:00"/>
        <d v="2021-03-26T00:00:00"/>
        <d v="2021-03-25T00:00:00"/>
        <d v="2021-03-24T00:00:00"/>
        <d v="2021-03-23T00:00:00"/>
        <d v="2021-03-22T00:00:00"/>
        <d v="2021-03-21T00:00:00"/>
        <d v="2021-03-20T00:00:00"/>
        <d v="2021-03-19T00:00:00"/>
        <d v="2021-03-17T00:00:00"/>
        <d v="2021-03-16T00:00:00"/>
        <d v="2021-03-15T00:00:00"/>
        <d v="2021-03-14T00:00:00"/>
        <d v="2021-03-13T00:00:00"/>
        <d v="2021-03-12T00:00:00"/>
        <d v="2021-03-11T00:00:00"/>
        <d v="2021-03-10T00:00:00"/>
        <d v="2021-03-09T00:00:00"/>
        <d v="2021-03-08T00:00:00"/>
        <d v="2021-03-07T00:00:00"/>
        <d v="2021-03-06T00:00:00"/>
        <d v="2021-03-05T00:00:00"/>
        <d v="2021-03-04T00:00:00"/>
        <d v="2021-03-03T00:00:00"/>
        <d v="2021-03-02T00:00:00"/>
        <d v="2021-03-01T00:00:00"/>
        <d v="2021-02-28T00:00:00"/>
        <d v="2021-02-27T00:00:00"/>
        <d v="2021-02-26T00:00:00"/>
        <d v="2021-02-25T00:00:00"/>
        <d v="2021-02-24T00:00:00"/>
        <d v="2021-02-23T00:00:00"/>
        <d v="2021-02-21T00:00:00"/>
        <d v="2021-02-20T00:00:00"/>
        <d v="2021-02-19T00:00:00"/>
        <d v="2021-02-18T00:00:00"/>
        <d v="2021-02-17T00:00:00"/>
        <d v="2021-02-16T00:00:00"/>
        <d v="2021-02-15T00:00:00"/>
        <d v="2021-02-14T00:00:00"/>
        <d v="2021-02-13T00:00:00"/>
        <d v="2021-02-12T00:00:00"/>
        <d v="2021-02-11T00:00:00"/>
        <d v="2021-02-10T00:00:00"/>
        <d v="2021-02-09T00:00:00"/>
        <d v="2021-02-08T00:00:00"/>
        <d v="2021-02-07T00:00:00"/>
        <d v="2021-02-06T00:00:00"/>
        <d v="2021-02-05T00:00:00"/>
        <d v="2021-02-04T00:00:00"/>
        <d v="2021-02-03T00:00:00"/>
        <d v="2021-02-02T00:00:00"/>
        <d v="2021-02-01T00:00:00"/>
        <d v="2021-01-31T00:00:00"/>
        <d v="2021-01-30T00:00:00"/>
        <d v="2021-01-29T00:00:00"/>
        <d v="2021-01-28T00:00:00"/>
        <d v="2021-01-27T00:00:00"/>
        <d v="2021-01-26T00:00:00"/>
        <d v="2021-01-25T00:00:00"/>
        <d v="2021-01-24T00:00:00"/>
        <d v="2021-01-23T00:00:00"/>
        <d v="2021-01-22T00:00:00"/>
        <d v="2021-01-21T00:00:00"/>
        <d v="2021-01-20T00:00:00"/>
        <d v="2021-01-19T00:00:00"/>
        <d v="2021-01-18T00:00:00"/>
        <d v="2021-01-17T00:00:00"/>
        <d v="2021-01-16T00:00:00"/>
        <d v="2021-01-15T00:00:00"/>
        <d v="2021-01-14T00:00:00"/>
        <d v="2021-01-13T00:00:00"/>
        <d v="2021-01-12T00:00:00"/>
        <d v="2021-01-11T00:00:00"/>
        <d v="2021-01-10T00:00:00"/>
        <d v="2021-01-07T00:00:00"/>
        <d v="2021-01-06T00:00:00"/>
        <d v="2021-01-05T00:00:00"/>
        <d v="2021-01-04T00:00:00"/>
        <d v="2021-01-03T00:00:00"/>
        <d v="2021-01-02T00:00:00"/>
        <d v="2021-01-01T00:00:00"/>
        <d v="2020-12-31T00:00:00"/>
        <d v="2020-12-30T00:00:00"/>
        <d v="2020-12-29T00:00:00"/>
        <d v="2020-12-28T00:00:00"/>
        <d v="2020-12-27T00:00:00"/>
        <d v="2020-12-26T00:00:00"/>
        <d v="2020-12-25T00:00:00"/>
        <d v="2020-12-23T00:00:00"/>
        <d v="2020-12-22T00:00:00"/>
        <d v="2020-12-21T00:00:00"/>
        <d v="2020-12-20T00:00:00"/>
        <d v="2020-12-19T00:00:00"/>
        <d v="2020-12-18T00:00:00"/>
        <d v="2020-12-17T00:00:00"/>
        <d v="2020-12-16T00:00:00"/>
        <d v="2020-12-15T00:00:00"/>
        <d v="2020-12-14T00:00:00"/>
        <d v="2020-12-13T00:00:00"/>
        <d v="2020-12-12T00:00:00"/>
        <d v="2020-12-11T00:00:00"/>
        <d v="2020-12-10T00:00:00"/>
        <d v="2020-12-09T00:00:00"/>
        <d v="2020-12-08T00:00:00"/>
        <d v="2020-12-07T00:00:00"/>
        <d v="2020-12-06T00:00:00"/>
        <d v="2020-12-05T00:00:00"/>
        <d v="2020-12-04T00:00:00"/>
        <d v="2020-12-03T00:00:00"/>
        <d v="2020-12-02T00:00:00"/>
        <d v="2020-12-01T00:00:00"/>
        <d v="2020-11-30T00:00:00"/>
        <d v="2020-11-29T00:00:00"/>
        <d v="2020-11-28T00:00:00"/>
        <d v="2020-11-27T00:00:00"/>
        <d v="2020-11-26T00:00:00"/>
        <d v="2020-11-25T00:00:00"/>
        <d v="2020-11-24T00:00:00"/>
        <d v="2020-11-23T00:00:00"/>
        <d v="2020-11-22T00:00:00"/>
        <d v="2020-11-21T00:00:00"/>
        <d v="2020-11-19T00:00:00"/>
        <d v="2020-11-18T00:00:00"/>
        <d v="2020-11-17T00:00:00"/>
        <d v="2020-11-16T00:00:00"/>
        <d v="2020-11-15T00:00:00"/>
        <d v="2020-11-14T00:00:00"/>
        <d v="2020-11-13T00:00:00"/>
        <d v="2020-11-12T00:00:00"/>
        <d v="2020-11-11T00:00:00"/>
        <d v="2020-11-10T00:00:00"/>
        <d v="2020-11-09T00:00:00"/>
        <d v="2020-11-08T00:00:00"/>
        <d v="2020-11-07T00:00:00"/>
        <d v="2020-11-06T00:00:00"/>
        <d v="2020-11-05T00:00:00"/>
        <d v="2020-11-04T00:00:00"/>
        <d v="2020-11-03T00:00:00"/>
        <d v="2020-11-02T00:00:00"/>
        <d v="2020-11-01T00:00:00"/>
        <d v="2020-10-31T00:00:00"/>
        <d v="2020-10-30T00:00:00"/>
        <d v="2020-10-29T00:00:00"/>
        <d v="2020-10-28T00:00:00"/>
        <d v="2020-10-27T00:00:00"/>
        <d v="2020-10-26T00:00:00"/>
        <d v="2020-10-25T00:00:00"/>
        <d v="2020-10-24T00:00:00"/>
        <d v="2020-10-23T00:00:00"/>
        <d v="2020-10-22T00:00:00"/>
        <d v="2020-10-21T00:00:00"/>
        <d v="2020-10-19T00:00:00"/>
        <d v="2020-10-18T00:00:00"/>
        <d v="2020-10-17T00:00:00"/>
        <d v="2020-10-16T00:00:00"/>
        <d v="2020-10-15T00:00:00"/>
        <d v="2020-10-14T00:00:00"/>
        <d v="2020-10-13T00:00:00"/>
        <d v="2020-10-11T00:00:00"/>
        <d v="2020-10-10T00:00:00"/>
        <d v="2020-10-09T00:00:00"/>
        <d v="2020-10-08T00:00:00"/>
        <d v="2020-10-05T00:00:00"/>
        <d v="2020-10-03T00:00:00"/>
        <d v="2020-10-02T00:00:00"/>
        <d v="2020-10-01T00:00:00"/>
        <d v="2020-09-30T00:00:00"/>
        <d v="2020-09-29T00:00:00"/>
        <d v="2020-09-28T00:00:00"/>
        <d v="2020-09-27T00:00:00"/>
        <d v="2020-09-26T00:00:00"/>
        <d v="2020-09-24T00:00:00"/>
        <d v="2020-09-23T00:00:00"/>
        <d v="2020-09-22T00:00:00"/>
        <d v="2020-09-21T00:00:00"/>
        <d v="2020-09-20T00:00:00"/>
        <d v="2020-09-18T00:00:00"/>
        <d v="2020-09-17T00:00:00"/>
        <d v="2020-09-16T00:00:00"/>
        <d v="2020-09-15T00:00:00"/>
        <d v="2020-09-14T00:00:00"/>
        <d v="2020-09-13T00:00:00"/>
        <d v="2020-09-12T00:00:00"/>
        <d v="2020-09-11T00:00:00"/>
        <d v="2020-09-10T00:00:00"/>
        <d v="2020-09-09T00:00:00"/>
        <d v="2020-09-08T00:00:00"/>
        <d v="2020-09-07T00:00:00"/>
        <d v="2020-09-06T00:00:00"/>
        <d v="2020-09-05T00:00:00"/>
        <d v="2020-09-04T00:00:00"/>
        <d v="2020-09-03T00:00:00"/>
        <d v="2020-09-02T00:00:00"/>
        <d v="2020-09-01T00:00:00"/>
        <d v="2020-08-31T00:00:00"/>
        <d v="2020-08-30T00:00:00"/>
        <d v="2020-08-29T00:00:00"/>
        <d v="2020-08-28T00:00:00"/>
        <d v="2020-08-25T00:00:00"/>
        <d v="2020-08-24T00:00:00"/>
        <d v="2020-08-23T00:00:00"/>
        <d v="2020-08-22T00:00:00"/>
        <d v="2020-08-21T00:00:00"/>
        <d v="2020-08-20T00:00:00"/>
        <d v="2020-08-18T00:00:00"/>
        <d v="2020-08-17T00:00:00"/>
        <d v="2020-08-15T00:00:00"/>
        <d v="2020-08-14T00:00:00"/>
        <d v="2020-08-13T00:00:00"/>
        <d v="2020-08-12T00:00:00"/>
        <d v="2020-08-11T00:00:00"/>
        <d v="2020-08-10T00:00:00"/>
        <d v="2020-08-09T00:00:00"/>
        <d v="2020-08-08T00:00:00"/>
        <d v="2020-08-06T00:00:00"/>
        <d v="2020-08-04T00:00:00"/>
        <d v="2020-08-03T00:00:00"/>
        <d v="2020-08-02T00:00:00"/>
        <d v="2020-07-31T00:00:00"/>
        <d v="2020-07-30T00:00:00"/>
        <d v="2020-07-29T00:00:00"/>
        <d v="2020-07-28T00:00:00"/>
        <d v="2020-07-27T00:00:00"/>
        <d v="2020-07-26T00:00:00"/>
        <d v="2020-07-24T00:00:00"/>
        <d v="2020-07-23T00:00:00"/>
        <d v="2020-07-22T00:00:00"/>
        <d v="2020-07-21T00:00:00"/>
        <d v="2020-07-20T00:00:00"/>
        <d v="2020-07-19T00:00:00"/>
        <d v="2020-07-18T00:00:00"/>
        <d v="2020-07-15T00:00:00"/>
        <d v="2020-07-13T00:00:00"/>
        <d v="2020-07-12T00:00:00"/>
        <d v="2020-07-11T00:00:00"/>
        <d v="2020-07-10T00:00:00"/>
        <d v="2020-07-09T00:00:00"/>
        <d v="2020-07-08T00:00:00"/>
        <d v="2020-07-07T00:00:00"/>
        <d v="2020-07-06T00:00:00"/>
        <d v="2020-07-05T00:00:00"/>
        <d v="2020-07-04T00:00:00"/>
        <d v="2020-07-03T00:00:00"/>
        <d v="2020-07-02T00:00:00"/>
        <d v="2020-07-01T00:00:00"/>
        <d v="2020-06-30T00:00:00"/>
        <d v="2020-06-29T00:00:00"/>
        <d v="2020-06-28T00:00:00"/>
        <d v="2020-06-27T00:00:00"/>
        <d v="2020-06-26T00:00:00"/>
        <d v="2020-06-25T00:00:00"/>
        <d v="2020-06-24T00:00:00"/>
        <d v="2020-06-23T00:00:00"/>
        <d v="2020-06-22T00:00:00"/>
        <d v="2020-06-21T00:00:00"/>
        <d v="2020-06-20T00:00:00"/>
        <d v="2020-06-19T00:00:00"/>
        <d v="2020-06-18T00:00:00"/>
        <d v="2020-06-17T00:00:00"/>
        <d v="2020-06-16T00:00:00"/>
        <d v="2020-06-15T00:00:00"/>
        <d v="2020-06-14T00:00:00"/>
        <d v="2020-06-13T00:00:00"/>
        <d v="2020-06-12T00:00:00"/>
        <d v="2020-06-11T00:00:00"/>
        <d v="2020-06-10T00:00:00"/>
        <d v="2020-06-09T00:00:00"/>
        <d v="2020-06-08T00:00:00"/>
        <d v="2020-06-07T00:00:00"/>
        <d v="2020-06-06T00:00:00"/>
        <d v="2020-06-05T00:00:00"/>
        <d v="2020-06-04T00:00:00"/>
        <d v="2020-06-03T00:00:00"/>
        <d v="2020-06-02T00:00:00"/>
        <d v="2020-06-01T00:00:00"/>
        <d v="2020-05-31T00:00:00"/>
        <d v="2020-05-30T00:00:00"/>
        <d v="2020-05-29T00:00:00"/>
        <d v="2020-05-27T00:00:00"/>
        <d v="2020-05-26T00:00:00"/>
        <d v="2020-05-24T00:00:00"/>
        <d v="2020-05-23T00:00:00"/>
        <d v="2020-05-22T00:00:00"/>
        <d v="2020-05-21T00:00:00"/>
        <d v="2020-05-20T00:00:00"/>
        <d v="2020-05-19T00:00:00"/>
        <d v="2020-05-18T00:00:00"/>
        <d v="2020-05-17T00:00:00"/>
        <d v="2020-05-16T00:00:00"/>
        <d v="2020-05-15T00:00:00"/>
        <d v="2020-05-14T00:00:00"/>
        <d v="2020-05-13T00:00:00"/>
        <d v="2020-05-12T00:00:00"/>
        <d v="2020-05-11T00:00:00"/>
        <d v="2020-05-10T00:00:00"/>
        <d v="2020-05-09T00:00:00"/>
        <d v="2020-05-08T00:00:00"/>
        <d v="2020-05-07T00:00:00"/>
        <d v="2020-05-04T00:00:00"/>
        <d v="2020-05-03T00:00:00"/>
        <d v="2020-05-02T00:00:00"/>
        <d v="2020-05-01T00:00:00"/>
        <d v="2020-04-30T00:00:00"/>
        <d v="2020-04-29T00:00:00"/>
        <d v="2020-04-28T00:00:00"/>
        <d v="2020-04-27T00:00:00"/>
        <d v="2020-04-26T00:00:00"/>
        <d v="2020-04-25T00:00:00"/>
        <d v="2020-04-24T00:00:00"/>
        <d v="2020-04-23T00:00:00"/>
        <d v="2020-04-22T00:00:00"/>
        <d v="2020-04-21T00:00:00"/>
        <d v="2020-04-20T00:00:00"/>
        <d v="2020-04-19T00:00:00"/>
        <d v="2020-04-18T00:00:00"/>
        <d v="2020-04-17T00:00:00"/>
        <d v="2020-04-16T00:00:00"/>
        <d v="2020-04-15T00:00:00"/>
        <d v="2020-04-14T00:00:00"/>
        <d v="2020-04-13T00:00:00"/>
        <d v="2020-04-12T00:00:00"/>
        <d v="2020-04-11T00:00:00"/>
        <d v="2020-04-09T00:00:00"/>
        <d v="2020-04-08T00:00:00"/>
        <d v="2020-04-07T00:00:00"/>
        <d v="2020-04-06T00:00:00"/>
        <d v="2020-04-05T00:00:00"/>
        <d v="2020-04-04T00:00:00"/>
        <d v="2020-04-03T00:00:00"/>
        <d v="2020-04-02T00:00:00"/>
        <d v="2020-04-01T00:00:00"/>
        <d v="2020-03-31T00:00:00"/>
        <d v="2020-03-30T00:00:00"/>
        <d v="2020-03-29T00:00:00"/>
        <d v="2020-03-28T00:00:00"/>
        <d v="2020-03-27T00:00:00"/>
        <d v="2020-03-26T00:00:00"/>
        <d v="2020-03-25T00:00:00"/>
        <d v="2020-03-24T00:00:00"/>
        <d v="2020-03-23T00:00:00"/>
        <d v="2020-03-22T00:00:00"/>
        <d v="2020-03-20T00:00:00"/>
        <d v="2020-03-19T00:00:00"/>
        <d v="2020-03-18T00:00:00"/>
        <d v="2020-03-17T00:00:00"/>
        <d v="2020-03-16T00:00:00"/>
        <d v="2020-03-15T00:00:00"/>
        <d v="2020-03-14T00:00:00"/>
        <d v="2020-03-13T00:00:00"/>
        <d v="2020-03-12T00:00:00"/>
        <d v="2020-03-11T00:00:00"/>
        <d v="2020-03-10T00:00:00"/>
        <d v="2020-03-09T00:00:00"/>
        <d v="2020-03-08T00:00:00"/>
        <d v="2020-03-07T00:00:00"/>
        <d v="2020-03-06T00:00:00"/>
        <d v="2020-03-05T00:00:00"/>
        <d v="2020-03-04T00:00:00"/>
        <d v="2020-03-03T00:00:00"/>
        <d v="2020-03-02T00:00:00"/>
        <d v="2020-03-01T00:00:00"/>
        <d v="2020-02-29T00:00:00"/>
        <d v="2020-02-28T00:00:00"/>
        <d v="2020-02-27T00:00:00"/>
        <d v="2020-02-26T00:00:00"/>
        <d v="2020-02-25T00:00:00"/>
        <d v="2020-02-24T00:00:00"/>
        <d v="2020-02-23T00:00:00"/>
        <d v="2020-02-22T00:00:00"/>
        <d v="2020-02-21T00:00:00"/>
        <d v="2020-02-20T00:00:00"/>
        <d v="2020-02-19T00:00:00"/>
        <d v="2020-02-18T00:00:00"/>
        <d v="2020-02-16T00:00:00"/>
        <d v="2020-02-15T00:00:00"/>
        <d v="2020-02-14T00:00:00"/>
        <d v="2020-02-13T00:00:00"/>
        <d v="2020-02-12T00:00:00"/>
        <d v="2020-02-11T00:00:00"/>
        <d v="2020-02-10T00:00:00"/>
        <d v="2020-02-09T00:00:00"/>
        <d v="2020-02-08T00:00:00"/>
        <d v="2020-02-07T00:00:00"/>
        <d v="2020-02-06T00:00:00"/>
        <d v="2020-02-05T00:00:00"/>
        <d v="2020-02-04T00:00:00"/>
        <d v="2020-02-03T00:00:00"/>
        <d v="2020-02-02T00:00:00"/>
        <d v="2020-02-01T00:00:00"/>
        <d v="2020-01-31T00:00:00"/>
        <d v="2020-01-29T00:00:00"/>
        <d v="2020-01-28T00:00:00"/>
        <d v="2020-01-27T00:00:00"/>
        <d v="2020-01-26T00:00:00"/>
        <d v="2020-01-25T00:00:00"/>
        <d v="2020-01-23T00:00:00"/>
        <d v="2020-01-22T00:00:00"/>
        <d v="2020-01-21T00:00:00"/>
        <d v="2020-01-20T00:00:00"/>
        <d v="2020-01-19T00:00:00"/>
        <d v="2020-01-18T00:00:00"/>
        <d v="2020-01-17T00:00:00"/>
        <d v="2020-01-16T00:00:00"/>
        <d v="2020-01-15T00:00:00"/>
        <d v="2020-01-14T00:00:00"/>
        <d v="2020-01-13T00:00:00"/>
        <d v="2020-01-11T00:00:00"/>
        <d v="2020-01-10T00:00:00"/>
        <d v="2020-01-09T00:00:00"/>
        <d v="2020-01-07T00:00:00"/>
        <d v="2020-01-06T00:00:00"/>
        <d v="2020-01-05T00:00:00"/>
        <d v="2020-01-03T00:00:00"/>
        <d v="2020-01-02T00:00:00"/>
        <d v="2020-01-01T00:00:00"/>
      </sharedItems>
      <fieldGroup par="16" base="1">
        <rangePr groupBy="months" startDate="2020-01-01T00:00:00" endDate="2021-05-01T00:00:00"/>
        <groupItems count="14">
          <s v="&lt;01.01.2020"/>
          <s v="Jan"/>
          <s v="Feb"/>
          <s v="Mrz"/>
          <s v="Apr"/>
          <s v="Mai"/>
          <s v="Jun"/>
          <s v="Jul"/>
          <s v="Aug"/>
          <s v="Sep"/>
          <s v="Okt"/>
          <s v="Nov"/>
          <s v="Dez"/>
          <s v="&gt;01.05.2021"/>
        </groupItems>
      </fieldGroup>
    </cacheField>
    <cacheField name="Kunde" numFmtId="0">
      <sharedItems containsSemiMixedTypes="0" containsString="0" containsNumber="1" containsInteger="1" minValue="1006618" maxValue="9999582"/>
    </cacheField>
    <cacheField name="Artikel_NR" numFmtId="0">
      <sharedItems containsSemiMixedTypes="0" containsString="0" containsNumber="1" containsInteger="1" minValue="10181" maxValue="14003"/>
    </cacheField>
    <cacheField name="Artikel_Bez" numFmtId="0">
      <sharedItems count="62">
        <s v="MX aggressive TL 84 blau/schwarz Herren"/>
        <s v="MX Urban 90 black/orange Damen"/>
        <s v="MX fit 84 blau Damen"/>
        <s v="MX Speed 100 black/orange Herren"/>
        <s v="MX fit 100 blau Herren"/>
        <s v="MX aggressive TL 100 blau/schwarz Herren"/>
        <s v="MX fit 90 rot Herren"/>
        <s v="MX aggressive TL 100 blau/schwarz Damen"/>
        <s v="MX Speed 100 black/orange Damen"/>
        <s v="MX Speed 90 rot Herren"/>
        <s v="MX Speed 84 black/orange Herren"/>
        <s v="MX fit 80 blau Damen"/>
        <s v="MX aggressive TL 90 blau/schwarz Damen"/>
        <s v="MX fit 80 blau Herren"/>
        <s v="MX fit 80 rot Herren"/>
        <s v="MX retro premium"/>
        <s v="MX Speed 80 blau/schwarz Herren"/>
        <s v="MX Urban 100 rot Damen"/>
        <s v="MX Urban 84 rot Herren"/>
        <s v="MX aggressive TL 100 rot Herren"/>
        <s v="MX aggressive TL 80 rot Herren"/>
        <s v="MX fit 84 rot Damen"/>
        <s v="MX Speed 80 black/orange Herren"/>
        <s v="MX Urban 80 blau Herren"/>
        <s v="MX Urban 80 rot Herren"/>
        <s v="MX Urban 90 blau Damen"/>
        <s v="MX Urban 84 blau Damen"/>
        <s v="MX Speed 80 rot Damen"/>
        <s v="MX aggressive TL 80 black/orange Herren"/>
        <s v="MX fit 84 rot Herren"/>
        <s v="MX Urban 84 black/orange Herren"/>
        <s v="MX aggressive TL 100 blau Herren"/>
        <s v="MX aggressive TL 80 blau Herren"/>
        <s v="MX retro princess"/>
        <s v="MX Urban 84 blau/schwarz Damen"/>
        <s v="MX Urban 80 blau Damen"/>
        <s v="MX Urban 90 blau/schwarz Damen"/>
        <s v="MX fit 90 black/orange Damen"/>
        <s v="MX Urban 100 black/orange Damen"/>
        <s v="MX Urban 90 rot Herren"/>
        <s v="MX aggressive TL 84 rot Herren"/>
        <s v="MX Speed 80 rot Herren"/>
        <s v="MX Speed 80 blau Damen"/>
        <s v="MX Urban 100 blau/schwarz Herren"/>
        <s v="MX Speed 100 rot Damen"/>
        <s v="MX fit 84 black/orange Damen"/>
        <s v="MX Urban 100 blau/schwarz Damen"/>
        <s v="MX aggressive TL 80 blau/schwarz Damen"/>
        <s v="MX retro select"/>
        <s v="MX fit 80 blau/schwarz Herren"/>
        <s v="MX Speed 84 blau Damen"/>
        <s v="MX aggressive TL 80 black/orange Damen"/>
        <s v="MX fit 100 black/orange Damen"/>
        <s v="MX fit 90 rot Damen"/>
        <s v="MX Speed 100 blau/schwarz Damen"/>
        <s v="MX Urban 90 blau Herren"/>
        <s v="MX Speed 84 rot Damen"/>
        <s v="MX Urban 90 black/orange Herren"/>
        <s v="MX Speed 84 blau/schwarz Herren"/>
        <s v="MX fit 80 blau/schwarz Damen"/>
        <s v="MX retro classic"/>
        <s v="MX Speed 80 blau/schwarz Damen"/>
      </sharedItems>
    </cacheField>
    <cacheField name="Artikelgruppe" numFmtId="0">
      <sharedItems count="5">
        <s v="MX aggressive"/>
        <s v="MX urban"/>
        <s v="MX fit"/>
        <s v="MX speed"/>
        <s v="MX retro"/>
      </sharedItems>
    </cacheField>
    <cacheField name="Kundengruppe" numFmtId="0">
      <sharedItems/>
    </cacheField>
    <cacheField name="Anzahl" numFmtId="0">
      <sharedItems containsSemiMixedTypes="0" containsString="0" containsNumber="1" containsInteger="1" minValue="1" maxValue="3"/>
    </cacheField>
    <cacheField name="Einzelpreis (netto)" numFmtId="164">
      <sharedItems containsSemiMixedTypes="0" containsString="0" containsNumber="1" minValue="52.386554621848745" maxValue="268.05882352941177"/>
    </cacheField>
    <cacheField name="Umsatz" numFmtId="164">
      <sharedItems containsSemiMixedTypes="0" containsString="0" containsNumber="1" minValue="52.386554621848745" maxValue="804.17647058823536"/>
    </cacheField>
    <cacheField name="PLZ" numFmtId="0">
      <sharedItems containsMixedTypes="1" containsNumber="1" containsInteger="1" minValue="10319" maxValue="99947"/>
    </cacheField>
    <cacheField name="Region" numFmtId="0">
      <sharedItems count="4">
        <s v="Süd"/>
        <s v="Ost"/>
        <s v="West"/>
        <s v="Nord"/>
      </sharedItems>
    </cacheField>
    <cacheField name="Bundesland" numFmtId="0">
      <sharedItems count="16">
        <s v="Baden-Württemberg"/>
        <s v="Thüringen"/>
        <s v="Brandenburg"/>
        <s v="Nordrhein-Westfalen"/>
        <s v="Sachsen-Anhalt"/>
        <s v="Hessen"/>
        <s v="Bayern"/>
        <s v="Rheinland-Pfalz"/>
        <s v="Mecklenburg-Vorpommern"/>
        <s v="Niedersachsen"/>
        <s v="Berlin"/>
        <s v="Sachsen"/>
        <s v="Hamburg"/>
        <s v="Schleswig-Holstein"/>
        <s v="Bremen"/>
        <s v="Saarland"/>
      </sharedItems>
    </cacheField>
    <cacheField name="Bezahlmethode" numFmtId="0">
      <sharedItems count="5">
        <s v="Kreditkarte"/>
        <s v="Rechnung"/>
        <s v="Paypal"/>
        <s v="Sofortüberweisung"/>
        <s v="SEPA_Lastschrift"/>
      </sharedItems>
    </cacheField>
    <cacheField name="Gerät" numFmtId="0">
      <sharedItems count="5">
        <s v="computer"/>
        <s v="leer"/>
        <s v="smarttv"/>
        <s v="phone"/>
        <s v="tablet"/>
      </sharedItems>
    </cacheField>
    <cacheField name="Quartale" numFmtId="0" databaseField="0">
      <fieldGroup base="1">
        <rangePr groupBy="quarters" startDate="2020-01-01T00:00:00" endDate="2021-05-01T00:00:00"/>
        <groupItems count="6">
          <s v="&lt;01.01.2020"/>
          <s v="Qrtl1"/>
          <s v="Qrtl2"/>
          <s v="Qrtl3"/>
          <s v="Qrtl4"/>
          <s v="&gt;01.05.2021"/>
        </groupItems>
      </fieldGroup>
    </cacheField>
    <cacheField name="Jahre" numFmtId="0" databaseField="0">
      <fieldGroup base="1">
        <rangePr groupBy="years" startDate="2020-01-01T00:00:00" endDate="2021-05-01T00:00:00"/>
        <groupItems count="4">
          <s v="&lt;01.01.2020"/>
          <s v="2020"/>
          <s v="2021"/>
          <s v="&gt;01.05.2021"/>
        </groupItems>
      </fieldGroup>
    </cacheField>
  </cacheFields>
  <extLst>
    <ext xmlns:x14="http://schemas.microsoft.com/office/spreadsheetml/2009/9/main" uri="{725AE2AE-9491-48be-B2B4-4EB974FC3084}">
      <x14:pivotCacheDefinition pivotCacheId="5134167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92">
  <r>
    <n v="74022823"/>
    <x v="0"/>
    <n v="3082442"/>
    <n v="10557"/>
    <x v="0"/>
    <x v="0"/>
    <s v="Herren"/>
    <n v="3"/>
    <n v="132.76470588235296"/>
    <n v="398.2941176470589"/>
    <n v="70825"/>
    <x v="0"/>
    <x v="0"/>
    <x v="0"/>
    <x v="0"/>
  </r>
  <r>
    <n v="68600533"/>
    <x v="0"/>
    <n v="4500230"/>
    <n v="13791"/>
    <x v="1"/>
    <x v="1"/>
    <s v="Damen"/>
    <n v="3"/>
    <n v="125.20168067226892"/>
    <n v="375.60504201680675"/>
    <n v="37327"/>
    <x v="1"/>
    <x v="1"/>
    <x v="0"/>
    <x v="0"/>
  </r>
  <r>
    <n v="74022823"/>
    <x v="0"/>
    <n v="3082442"/>
    <n v="11081"/>
    <x v="2"/>
    <x v="2"/>
    <s v="Damen"/>
    <n v="3"/>
    <n v="70.579831932773104"/>
    <n v="211.7394957983193"/>
    <n v="70825"/>
    <x v="0"/>
    <x v="0"/>
    <x v="0"/>
    <x v="0"/>
  </r>
  <r>
    <n v="28239350"/>
    <x v="0"/>
    <n v="1841346"/>
    <n v="12725"/>
    <x v="3"/>
    <x v="3"/>
    <s v="Herren"/>
    <n v="3"/>
    <n v="263.85714285714289"/>
    <n v="791.57142857142867"/>
    <s v="01987"/>
    <x v="1"/>
    <x v="2"/>
    <x v="1"/>
    <x v="1"/>
  </r>
  <r>
    <n v="74022823"/>
    <x v="0"/>
    <n v="3082442"/>
    <n v="11341"/>
    <x v="4"/>
    <x v="2"/>
    <s v="Herren"/>
    <n v="3"/>
    <n v="63.857142857142854"/>
    <n v="191.57142857142856"/>
    <n v="70825"/>
    <x v="0"/>
    <x v="0"/>
    <x v="0"/>
    <x v="0"/>
  </r>
  <r>
    <n v="79599348"/>
    <x v="1"/>
    <n v="5522953"/>
    <n v="10181"/>
    <x v="5"/>
    <x v="0"/>
    <s v="Herren"/>
    <n v="3"/>
    <n v="134.44537815126051"/>
    <n v="403.33613445378154"/>
    <n v="49477"/>
    <x v="2"/>
    <x v="3"/>
    <x v="2"/>
    <x v="0"/>
  </r>
  <r>
    <n v="66519495"/>
    <x v="1"/>
    <n v="3695785"/>
    <n v="11518"/>
    <x v="6"/>
    <x v="2"/>
    <s v="Herren"/>
    <n v="3"/>
    <n v="63.016806722689076"/>
    <n v="189.05042016806723"/>
    <n v="39164"/>
    <x v="1"/>
    <x v="4"/>
    <x v="3"/>
    <x v="0"/>
  </r>
  <r>
    <n v="61463238"/>
    <x v="1"/>
    <n v="4753645"/>
    <n v="10339"/>
    <x v="7"/>
    <x v="0"/>
    <s v="Damen"/>
    <n v="3"/>
    <n v="130.24369747899161"/>
    <n v="390.73109243697479"/>
    <n v="35110"/>
    <x v="2"/>
    <x v="5"/>
    <x v="3"/>
    <x v="1"/>
  </r>
  <r>
    <n v="64204725"/>
    <x v="2"/>
    <n v="4513985"/>
    <n v="12899"/>
    <x v="8"/>
    <x v="3"/>
    <s v="Damen"/>
    <n v="1"/>
    <n v="268.05882352941177"/>
    <n v="268.05882352941177"/>
    <n v="84478"/>
    <x v="0"/>
    <x v="6"/>
    <x v="0"/>
    <x v="0"/>
  </r>
  <r>
    <n v="83889514"/>
    <x v="2"/>
    <n v="8300369"/>
    <n v="10557"/>
    <x v="0"/>
    <x v="0"/>
    <s v="Herren"/>
    <n v="3"/>
    <n v="132.76470588235296"/>
    <n v="398.2941176470589"/>
    <n v="67657"/>
    <x v="2"/>
    <x v="7"/>
    <x v="0"/>
    <x v="0"/>
  </r>
  <r>
    <n v="83889514"/>
    <x v="2"/>
    <n v="8300369"/>
    <n v="11518"/>
    <x v="6"/>
    <x v="2"/>
    <s v="Herren"/>
    <n v="2"/>
    <n v="63.016806722689076"/>
    <n v="126.03361344537815"/>
    <n v="67657"/>
    <x v="2"/>
    <x v="7"/>
    <x v="0"/>
    <x v="0"/>
  </r>
  <r>
    <n v="83889514"/>
    <x v="2"/>
    <n v="8300369"/>
    <n v="12153"/>
    <x v="9"/>
    <x v="3"/>
    <s v="Herren"/>
    <n v="3"/>
    <n v="247.89075630252103"/>
    <n v="743.67226890756308"/>
    <n v="67657"/>
    <x v="2"/>
    <x v="7"/>
    <x v="0"/>
    <x v="0"/>
  </r>
  <r>
    <n v="81171238"/>
    <x v="2"/>
    <n v="7844188"/>
    <n v="12849"/>
    <x v="10"/>
    <x v="3"/>
    <s v="Herren"/>
    <n v="2"/>
    <n v="255.45378151260505"/>
    <n v="510.9075630252101"/>
    <n v="77839"/>
    <x v="0"/>
    <x v="0"/>
    <x v="4"/>
    <x v="0"/>
  </r>
  <r>
    <n v="71591311"/>
    <x v="2"/>
    <n v="8593108"/>
    <n v="11733"/>
    <x v="11"/>
    <x v="2"/>
    <s v="Damen"/>
    <n v="3"/>
    <n v="73.100840336134453"/>
    <n v="219.30252100840335"/>
    <n v="18225"/>
    <x v="3"/>
    <x v="8"/>
    <x v="4"/>
    <x v="0"/>
  </r>
  <r>
    <n v="81171238"/>
    <x v="2"/>
    <n v="7844188"/>
    <n v="10381"/>
    <x v="12"/>
    <x v="0"/>
    <s v="Damen"/>
    <n v="3"/>
    <n v="132.76470588235296"/>
    <n v="398.2941176470589"/>
    <n v="77839"/>
    <x v="0"/>
    <x v="0"/>
    <x v="4"/>
    <x v="0"/>
  </r>
  <r>
    <n v="33330997"/>
    <x v="2"/>
    <n v="4372022"/>
    <n v="13791"/>
    <x v="1"/>
    <x v="1"/>
    <s v="Damen"/>
    <n v="3"/>
    <n v="125.20168067226892"/>
    <n v="375.60504201680675"/>
    <n v="27432"/>
    <x v="3"/>
    <x v="9"/>
    <x v="0"/>
    <x v="1"/>
  </r>
  <r>
    <n v="81171238"/>
    <x v="2"/>
    <n v="7844188"/>
    <n v="11561"/>
    <x v="13"/>
    <x v="2"/>
    <s v="Herren"/>
    <n v="3"/>
    <n v="66.378151260504197"/>
    <n v="199.1344537815126"/>
    <n v="77839"/>
    <x v="0"/>
    <x v="0"/>
    <x v="4"/>
    <x v="0"/>
  </r>
  <r>
    <n v="50742811"/>
    <x v="2"/>
    <n v="8507031"/>
    <n v="11156"/>
    <x v="14"/>
    <x v="2"/>
    <s v="Herren"/>
    <n v="2"/>
    <n v="74.78151260504201"/>
    <n v="149.56302521008402"/>
    <n v="88400"/>
    <x v="0"/>
    <x v="0"/>
    <x v="0"/>
    <x v="1"/>
  </r>
  <r>
    <n v="12295773"/>
    <x v="2"/>
    <n v="2410091"/>
    <n v="14001"/>
    <x v="15"/>
    <x v="4"/>
    <s v="Uni"/>
    <n v="1"/>
    <n v="71.705882352941174"/>
    <n v="71.705882352941174"/>
    <n v="12307"/>
    <x v="1"/>
    <x v="10"/>
    <x v="4"/>
    <x v="0"/>
  </r>
  <r>
    <n v="20558845"/>
    <x v="3"/>
    <n v="4882115"/>
    <n v="12849"/>
    <x v="10"/>
    <x v="3"/>
    <s v="Herren"/>
    <n v="1"/>
    <n v="255.45378151260505"/>
    <n v="255.45378151260505"/>
    <n v="72336"/>
    <x v="0"/>
    <x v="0"/>
    <x v="4"/>
    <x v="1"/>
  </r>
  <r>
    <n v="30346986"/>
    <x v="3"/>
    <n v="4414123"/>
    <n v="12086"/>
    <x v="16"/>
    <x v="3"/>
    <s v="Herren"/>
    <n v="1"/>
    <n v="248.73109243697482"/>
    <n v="248.73109243697482"/>
    <n v="97993"/>
    <x v="0"/>
    <x v="0"/>
    <x v="2"/>
    <x v="1"/>
  </r>
  <r>
    <n v="20558845"/>
    <x v="3"/>
    <n v="4882115"/>
    <n v="12849"/>
    <x v="10"/>
    <x v="3"/>
    <s v="Herren"/>
    <n v="2"/>
    <n v="255.45378151260505"/>
    <n v="510.9075630252101"/>
    <n v="72336"/>
    <x v="0"/>
    <x v="0"/>
    <x v="4"/>
    <x v="1"/>
  </r>
  <r>
    <n v="30346986"/>
    <x v="3"/>
    <n v="4414123"/>
    <n v="13685"/>
    <x v="17"/>
    <x v="1"/>
    <s v="Damen"/>
    <n v="3"/>
    <n v="122.68067226890757"/>
    <n v="368.0420168067227"/>
    <n v="97993"/>
    <x v="0"/>
    <x v="0"/>
    <x v="2"/>
    <x v="1"/>
  </r>
  <r>
    <n v="75706161"/>
    <x v="3"/>
    <n v="6893993"/>
    <n v="13320"/>
    <x v="18"/>
    <x v="1"/>
    <s v="Herren"/>
    <n v="3"/>
    <n v="110.07563025210085"/>
    <n v="330.22689075630257"/>
    <n v="73066"/>
    <x v="0"/>
    <x v="0"/>
    <x v="0"/>
    <x v="0"/>
  </r>
  <r>
    <n v="30346986"/>
    <x v="3"/>
    <n v="4414123"/>
    <n v="10561"/>
    <x v="19"/>
    <x v="0"/>
    <s v="Herren"/>
    <n v="2"/>
    <n v="133.60504201680675"/>
    <n v="267.2100840336135"/>
    <n v="97993"/>
    <x v="0"/>
    <x v="0"/>
    <x v="2"/>
    <x v="1"/>
  </r>
  <r>
    <n v="76986623"/>
    <x v="3"/>
    <n v="6747298"/>
    <n v="10538"/>
    <x v="20"/>
    <x v="0"/>
    <s v="Herren"/>
    <n v="2"/>
    <n v="130.24369747899161"/>
    <n v="260.48739495798321"/>
    <n v="72108"/>
    <x v="0"/>
    <x v="0"/>
    <x v="3"/>
    <x v="0"/>
  </r>
  <r>
    <n v="30346986"/>
    <x v="3"/>
    <n v="4414123"/>
    <n v="11081"/>
    <x v="2"/>
    <x v="2"/>
    <s v="Damen"/>
    <n v="3"/>
    <n v="70.579831932773104"/>
    <n v="211.7394957983193"/>
    <n v="97993"/>
    <x v="0"/>
    <x v="0"/>
    <x v="2"/>
    <x v="1"/>
  </r>
  <r>
    <n v="20558845"/>
    <x v="3"/>
    <n v="4882115"/>
    <n v="11081"/>
    <x v="2"/>
    <x v="2"/>
    <s v="Damen"/>
    <n v="3"/>
    <n v="70.579831932773104"/>
    <n v="211.7394957983193"/>
    <n v="72336"/>
    <x v="0"/>
    <x v="0"/>
    <x v="4"/>
    <x v="1"/>
  </r>
  <r>
    <n v="30346986"/>
    <x v="3"/>
    <n v="4414123"/>
    <n v="11561"/>
    <x v="13"/>
    <x v="2"/>
    <s v="Herren"/>
    <n v="3"/>
    <n v="66.378151260504197"/>
    <n v="199.1344537815126"/>
    <n v="97993"/>
    <x v="0"/>
    <x v="0"/>
    <x v="2"/>
    <x v="1"/>
  </r>
  <r>
    <n v="76986623"/>
    <x v="3"/>
    <n v="6747298"/>
    <n v="11175"/>
    <x v="21"/>
    <x v="2"/>
    <s v="Damen"/>
    <n v="2"/>
    <n v="71.420168067226896"/>
    <n v="142.84033613445379"/>
    <n v="72108"/>
    <x v="0"/>
    <x v="0"/>
    <x v="3"/>
    <x v="0"/>
  </r>
  <r>
    <n v="80421382"/>
    <x v="4"/>
    <n v="5475916"/>
    <n v="10557"/>
    <x v="0"/>
    <x v="0"/>
    <s v="Herren"/>
    <n v="3"/>
    <n v="132.76470588235296"/>
    <n v="398.2941176470589"/>
    <n v="59759"/>
    <x v="2"/>
    <x v="3"/>
    <x v="0"/>
    <x v="0"/>
  </r>
  <r>
    <n v="68281609"/>
    <x v="4"/>
    <n v="6252434"/>
    <n v="11156"/>
    <x v="14"/>
    <x v="2"/>
    <s v="Herren"/>
    <n v="3"/>
    <n v="74.78151260504201"/>
    <n v="224.34453781512605"/>
    <n v="58762"/>
    <x v="2"/>
    <x v="3"/>
    <x v="4"/>
    <x v="0"/>
  </r>
  <r>
    <n v="68281609"/>
    <x v="4"/>
    <n v="6252434"/>
    <n v="12551"/>
    <x v="22"/>
    <x v="3"/>
    <s v="Herren"/>
    <n v="3"/>
    <n v="259.65546218487395"/>
    <n v="778.96638655462186"/>
    <n v="58762"/>
    <x v="2"/>
    <x v="3"/>
    <x v="4"/>
    <x v="0"/>
  </r>
  <r>
    <n v="68281609"/>
    <x v="4"/>
    <n v="6252434"/>
    <n v="13337"/>
    <x v="23"/>
    <x v="1"/>
    <s v="Herren"/>
    <n v="2"/>
    <n v="118.47899159663866"/>
    <n v="236.95798319327733"/>
    <n v="58762"/>
    <x v="2"/>
    <x v="3"/>
    <x v="4"/>
    <x v="0"/>
  </r>
  <r>
    <n v="67401216"/>
    <x v="4"/>
    <n v="6559257"/>
    <n v="13363"/>
    <x v="24"/>
    <x v="1"/>
    <s v="Herren"/>
    <n v="2"/>
    <n v="116.79831932773111"/>
    <n v="233.59663865546221"/>
    <s v="08134"/>
    <x v="1"/>
    <x v="11"/>
    <x v="2"/>
    <x v="0"/>
  </r>
  <r>
    <n v="67401216"/>
    <x v="4"/>
    <n v="6559257"/>
    <n v="13699"/>
    <x v="25"/>
    <x v="1"/>
    <s v="Damen"/>
    <n v="3"/>
    <n v="119.31932773109244"/>
    <n v="357.9579831932773"/>
    <s v="08134"/>
    <x v="1"/>
    <x v="11"/>
    <x v="2"/>
    <x v="0"/>
  </r>
  <r>
    <n v="97281776"/>
    <x v="5"/>
    <n v="8828372"/>
    <n v="13230"/>
    <x v="26"/>
    <x v="1"/>
    <s v="Damen"/>
    <n v="3"/>
    <n v="112.5966386554622"/>
    <n v="337.78991596638662"/>
    <n v="37581"/>
    <x v="3"/>
    <x v="9"/>
    <x v="4"/>
    <x v="2"/>
  </r>
  <r>
    <n v="24221358"/>
    <x v="5"/>
    <n v="9740875"/>
    <n v="12149"/>
    <x v="27"/>
    <x v="3"/>
    <s v="Damen"/>
    <n v="1"/>
    <n v="264.69747899159665"/>
    <n v="264.69747899159665"/>
    <n v="88299"/>
    <x v="0"/>
    <x v="0"/>
    <x v="2"/>
    <x v="1"/>
  </r>
  <r>
    <n v="24221358"/>
    <x v="5"/>
    <n v="9740875"/>
    <n v="10828"/>
    <x v="28"/>
    <x v="0"/>
    <s v="Herren"/>
    <n v="3"/>
    <n v="136.96638655462186"/>
    <n v="410.89915966386559"/>
    <n v="88299"/>
    <x v="0"/>
    <x v="0"/>
    <x v="2"/>
    <x v="1"/>
  </r>
  <r>
    <n v="24221358"/>
    <x v="5"/>
    <n v="9740875"/>
    <n v="10181"/>
    <x v="5"/>
    <x v="0"/>
    <s v="Herren"/>
    <n v="2"/>
    <n v="134.44537815126051"/>
    <n v="268.89075630252103"/>
    <n v="88299"/>
    <x v="0"/>
    <x v="0"/>
    <x v="2"/>
    <x v="1"/>
  </r>
  <r>
    <n v="24221358"/>
    <x v="5"/>
    <n v="9740875"/>
    <n v="10561"/>
    <x v="19"/>
    <x v="0"/>
    <s v="Herren"/>
    <n v="2"/>
    <n v="133.60504201680675"/>
    <n v="267.2100840336135"/>
    <n v="88299"/>
    <x v="0"/>
    <x v="0"/>
    <x v="2"/>
    <x v="1"/>
  </r>
  <r>
    <n v="28797153"/>
    <x v="5"/>
    <n v="8565671"/>
    <n v="11561"/>
    <x v="13"/>
    <x v="2"/>
    <s v="Herren"/>
    <n v="3"/>
    <n v="66.378151260504197"/>
    <n v="199.1344537815126"/>
    <n v="71665"/>
    <x v="0"/>
    <x v="0"/>
    <x v="4"/>
    <x v="1"/>
  </r>
  <r>
    <n v="24221358"/>
    <x v="5"/>
    <n v="9740875"/>
    <n v="11777"/>
    <x v="29"/>
    <x v="2"/>
    <s v="Herren"/>
    <n v="2"/>
    <n v="63.016806722689076"/>
    <n v="126.03361344537815"/>
    <n v="88299"/>
    <x v="0"/>
    <x v="0"/>
    <x v="2"/>
    <x v="1"/>
  </r>
  <r>
    <n v="94827747"/>
    <x v="6"/>
    <n v="5559926"/>
    <n v="10828"/>
    <x v="28"/>
    <x v="0"/>
    <s v="Herren"/>
    <n v="2"/>
    <n v="136.96638655462186"/>
    <n v="273.93277310924373"/>
    <n v="35708"/>
    <x v="2"/>
    <x v="5"/>
    <x v="2"/>
    <x v="3"/>
  </r>
  <r>
    <n v="94827747"/>
    <x v="6"/>
    <n v="5559926"/>
    <n v="12086"/>
    <x v="16"/>
    <x v="3"/>
    <s v="Herren"/>
    <n v="2"/>
    <n v="248.73109243697482"/>
    <n v="497.46218487394964"/>
    <n v="35708"/>
    <x v="2"/>
    <x v="5"/>
    <x v="2"/>
    <x v="3"/>
  </r>
  <r>
    <n v="94827747"/>
    <x v="6"/>
    <n v="5559926"/>
    <n v="13699"/>
    <x v="25"/>
    <x v="1"/>
    <s v="Damen"/>
    <n v="3"/>
    <n v="119.31932773109244"/>
    <n v="357.9579831932773"/>
    <n v="35708"/>
    <x v="2"/>
    <x v="5"/>
    <x v="2"/>
    <x v="3"/>
  </r>
  <r>
    <n v="46804699"/>
    <x v="6"/>
    <n v="6645661"/>
    <n v="13337"/>
    <x v="23"/>
    <x v="1"/>
    <s v="Herren"/>
    <n v="3"/>
    <n v="118.47899159663866"/>
    <n v="355.43697478991601"/>
    <n v="78132"/>
    <x v="0"/>
    <x v="0"/>
    <x v="1"/>
    <x v="1"/>
  </r>
  <r>
    <n v="46804699"/>
    <x v="6"/>
    <n v="6645661"/>
    <n v="13583"/>
    <x v="30"/>
    <x v="1"/>
    <s v="Herren"/>
    <n v="3"/>
    <n v="110.07563025210085"/>
    <n v="330.22689075630257"/>
    <n v="78132"/>
    <x v="0"/>
    <x v="0"/>
    <x v="1"/>
    <x v="1"/>
  </r>
  <r>
    <n v="46804699"/>
    <x v="6"/>
    <n v="6645661"/>
    <n v="10557"/>
    <x v="0"/>
    <x v="0"/>
    <s v="Herren"/>
    <n v="2"/>
    <n v="132.76470588235296"/>
    <n v="265.52941176470591"/>
    <n v="78132"/>
    <x v="0"/>
    <x v="0"/>
    <x v="1"/>
    <x v="1"/>
  </r>
  <r>
    <n v="29452444"/>
    <x v="6"/>
    <n v="3256930"/>
    <n v="10352"/>
    <x v="31"/>
    <x v="0"/>
    <s v="Herren"/>
    <n v="3"/>
    <n v="127.72268907563027"/>
    <n v="383.1680672268908"/>
    <s v="04938"/>
    <x v="1"/>
    <x v="2"/>
    <x v="0"/>
    <x v="1"/>
  </r>
  <r>
    <n v="29452444"/>
    <x v="6"/>
    <n v="3256930"/>
    <n v="10331"/>
    <x v="32"/>
    <x v="0"/>
    <s v="Herren"/>
    <n v="3"/>
    <n v="141.16806722689077"/>
    <n v="423.50420168067228"/>
    <s v="04938"/>
    <x v="1"/>
    <x v="2"/>
    <x v="0"/>
    <x v="1"/>
  </r>
  <r>
    <n v="29452444"/>
    <x v="6"/>
    <n v="3256930"/>
    <n v="11518"/>
    <x v="6"/>
    <x v="2"/>
    <s v="Herren"/>
    <n v="2"/>
    <n v="63.016806722689076"/>
    <n v="126.03361344537815"/>
    <s v="04938"/>
    <x v="1"/>
    <x v="2"/>
    <x v="0"/>
    <x v="1"/>
  </r>
  <r>
    <n v="10047398"/>
    <x v="6"/>
    <n v="1790486"/>
    <n v="14001"/>
    <x v="15"/>
    <x v="4"/>
    <s v="Uni"/>
    <n v="1"/>
    <n v="71.705882352941174"/>
    <n v="71.705882352941174"/>
    <n v="22113"/>
    <x v="3"/>
    <x v="12"/>
    <x v="4"/>
    <x v="2"/>
  </r>
  <r>
    <n v="12630594"/>
    <x v="6"/>
    <n v="1398002"/>
    <n v="14002"/>
    <x v="33"/>
    <x v="4"/>
    <s v="Uni"/>
    <n v="1"/>
    <n v="62.042016806722692"/>
    <n v="62.042016806722692"/>
    <n v="80639"/>
    <x v="0"/>
    <x v="6"/>
    <x v="3"/>
    <x v="3"/>
  </r>
  <r>
    <n v="66813524"/>
    <x v="7"/>
    <n v="3995945"/>
    <n v="10352"/>
    <x v="31"/>
    <x v="0"/>
    <s v="Herren"/>
    <n v="3"/>
    <n v="127.72268907563027"/>
    <n v="383.1680672268908"/>
    <n v="56470"/>
    <x v="2"/>
    <x v="7"/>
    <x v="0"/>
    <x v="0"/>
  </r>
  <r>
    <n v="66813524"/>
    <x v="7"/>
    <n v="3995945"/>
    <n v="11341"/>
    <x v="4"/>
    <x v="2"/>
    <s v="Herren"/>
    <n v="3"/>
    <n v="63.857142857142854"/>
    <n v="191.57142857142856"/>
    <n v="56470"/>
    <x v="2"/>
    <x v="7"/>
    <x v="0"/>
    <x v="0"/>
  </r>
  <r>
    <n v="66813524"/>
    <x v="7"/>
    <n v="3995945"/>
    <n v="13111"/>
    <x v="34"/>
    <x v="1"/>
    <s v="Damen"/>
    <n v="3"/>
    <n v="113.43697478991598"/>
    <n v="340.31092436974791"/>
    <n v="56470"/>
    <x v="2"/>
    <x v="7"/>
    <x v="0"/>
    <x v="0"/>
  </r>
  <r>
    <n v="41789831"/>
    <x v="7"/>
    <n v="8229560"/>
    <n v="11175"/>
    <x v="21"/>
    <x v="2"/>
    <s v="Damen"/>
    <n v="3"/>
    <n v="71.420168067226896"/>
    <n v="214.2605042016807"/>
    <s v="04758"/>
    <x v="1"/>
    <x v="11"/>
    <x v="0"/>
    <x v="1"/>
  </r>
  <r>
    <n v="41789831"/>
    <x v="7"/>
    <n v="8229560"/>
    <n v="11733"/>
    <x v="11"/>
    <x v="2"/>
    <s v="Damen"/>
    <n v="2"/>
    <n v="73.100840336134453"/>
    <n v="146.20168067226891"/>
    <s v="04758"/>
    <x v="1"/>
    <x v="11"/>
    <x v="0"/>
    <x v="1"/>
  </r>
  <r>
    <n v="41789831"/>
    <x v="7"/>
    <n v="8229560"/>
    <n v="13397"/>
    <x v="35"/>
    <x v="1"/>
    <s v="Damen"/>
    <n v="2"/>
    <n v="117.63865546218489"/>
    <n v="235.27731092436977"/>
    <s v="04758"/>
    <x v="1"/>
    <x v="11"/>
    <x v="0"/>
    <x v="1"/>
  </r>
  <r>
    <n v="39766430"/>
    <x v="7"/>
    <n v="1540469"/>
    <n v="10538"/>
    <x v="20"/>
    <x v="0"/>
    <s v="Herren"/>
    <n v="2"/>
    <n v="130.24369747899161"/>
    <n v="260.48739495798321"/>
    <n v="61348"/>
    <x v="2"/>
    <x v="5"/>
    <x v="1"/>
    <x v="1"/>
  </r>
  <r>
    <n v="39766430"/>
    <x v="7"/>
    <n v="1540469"/>
    <n v="10352"/>
    <x v="31"/>
    <x v="0"/>
    <s v="Herren"/>
    <n v="3"/>
    <n v="127.72268907563027"/>
    <n v="383.1680672268908"/>
    <n v="61348"/>
    <x v="2"/>
    <x v="5"/>
    <x v="1"/>
    <x v="1"/>
  </r>
  <r>
    <n v="39766430"/>
    <x v="7"/>
    <n v="1540469"/>
    <n v="11777"/>
    <x v="29"/>
    <x v="2"/>
    <s v="Herren"/>
    <n v="3"/>
    <n v="63.016806722689076"/>
    <n v="189.05042016806723"/>
    <n v="61348"/>
    <x v="2"/>
    <x v="5"/>
    <x v="1"/>
    <x v="1"/>
  </r>
  <r>
    <n v="39766430"/>
    <x v="7"/>
    <n v="1540469"/>
    <n v="13405"/>
    <x v="36"/>
    <x v="1"/>
    <s v="Damen"/>
    <n v="2"/>
    <n v="116.79831932773111"/>
    <n v="233.59663865546221"/>
    <n v="61348"/>
    <x v="2"/>
    <x v="5"/>
    <x v="1"/>
    <x v="1"/>
  </r>
  <r>
    <n v="39766430"/>
    <x v="7"/>
    <n v="1540469"/>
    <n v="13583"/>
    <x v="30"/>
    <x v="1"/>
    <s v="Herren"/>
    <n v="3"/>
    <n v="110.07563025210085"/>
    <n v="330.22689075630257"/>
    <n v="61348"/>
    <x v="2"/>
    <x v="5"/>
    <x v="1"/>
    <x v="1"/>
  </r>
  <r>
    <n v="12714070"/>
    <x v="7"/>
    <n v="8450455"/>
    <n v="14001"/>
    <x v="15"/>
    <x v="4"/>
    <s v="Uni"/>
    <n v="1"/>
    <n v="71.705882352941174"/>
    <n v="71.705882352941174"/>
    <n v="13469"/>
    <x v="1"/>
    <x v="10"/>
    <x v="3"/>
    <x v="1"/>
  </r>
  <r>
    <n v="39226842"/>
    <x v="8"/>
    <n v="4113889"/>
    <n v="13320"/>
    <x v="18"/>
    <x v="1"/>
    <s v="Herren"/>
    <n v="3"/>
    <n v="110.07563025210085"/>
    <n v="330.22689075630257"/>
    <n v="91737"/>
    <x v="0"/>
    <x v="6"/>
    <x v="0"/>
    <x v="1"/>
  </r>
  <r>
    <n v="70790720"/>
    <x v="8"/>
    <n v="4719668"/>
    <n v="13405"/>
    <x v="36"/>
    <x v="1"/>
    <s v="Damen"/>
    <n v="2"/>
    <n v="116.79831932773111"/>
    <n v="233.59663865546221"/>
    <n v="72793"/>
    <x v="0"/>
    <x v="0"/>
    <x v="4"/>
    <x v="0"/>
  </r>
  <r>
    <n v="12297321"/>
    <x v="8"/>
    <n v="6271089"/>
    <n v="11040"/>
    <x v="37"/>
    <x v="2"/>
    <s v="Damen"/>
    <n v="2"/>
    <n v="65.537815126050418"/>
    <n v="131.07563025210084"/>
    <n v="32312"/>
    <x v="2"/>
    <x v="3"/>
    <x v="0"/>
    <x v="1"/>
  </r>
  <r>
    <n v="12297321"/>
    <x v="8"/>
    <n v="6271089"/>
    <n v="13653"/>
    <x v="38"/>
    <x v="1"/>
    <s v="Damen"/>
    <n v="3"/>
    <n v="121.00000000000001"/>
    <n v="363.00000000000006"/>
    <n v="32312"/>
    <x v="2"/>
    <x v="3"/>
    <x v="0"/>
    <x v="1"/>
  </r>
  <r>
    <n v="12297321"/>
    <x v="8"/>
    <n v="6271089"/>
    <n v="13651"/>
    <x v="39"/>
    <x v="1"/>
    <s v="Herren"/>
    <n v="2"/>
    <n v="112.5966386554622"/>
    <n v="225.1932773109244"/>
    <n v="32312"/>
    <x v="2"/>
    <x v="3"/>
    <x v="0"/>
    <x v="1"/>
  </r>
  <r>
    <n v="60550590"/>
    <x v="9"/>
    <n v="6060286"/>
    <n v="12086"/>
    <x v="16"/>
    <x v="3"/>
    <s v="Herren"/>
    <n v="1"/>
    <n v="248.73109243697482"/>
    <n v="248.73109243697482"/>
    <n v="83022"/>
    <x v="0"/>
    <x v="6"/>
    <x v="4"/>
    <x v="1"/>
  </r>
  <r>
    <n v="89764571"/>
    <x v="9"/>
    <n v="5559926"/>
    <n v="10722"/>
    <x v="40"/>
    <x v="0"/>
    <s v="Herren"/>
    <n v="2"/>
    <n v="136.96638655462186"/>
    <n v="273.93277310924373"/>
    <n v="35708"/>
    <x v="2"/>
    <x v="5"/>
    <x v="0"/>
    <x v="4"/>
  </r>
  <r>
    <n v="89764571"/>
    <x v="9"/>
    <n v="5559926"/>
    <n v="12634"/>
    <x v="41"/>
    <x v="3"/>
    <s v="Herren"/>
    <n v="2"/>
    <n v="265.53781512605042"/>
    <n v="531.07563025210084"/>
    <n v="35708"/>
    <x v="2"/>
    <x v="5"/>
    <x v="0"/>
    <x v="4"/>
  </r>
  <r>
    <n v="89764571"/>
    <x v="9"/>
    <n v="5559926"/>
    <n v="12499"/>
    <x v="42"/>
    <x v="3"/>
    <s v="Damen"/>
    <n v="3"/>
    <n v="248.73109243697482"/>
    <n v="746.19327731092449"/>
    <n v="35708"/>
    <x v="2"/>
    <x v="5"/>
    <x v="0"/>
    <x v="4"/>
  </r>
  <r>
    <n v="77570095"/>
    <x v="9"/>
    <n v="1722740"/>
    <n v="13230"/>
    <x v="26"/>
    <x v="1"/>
    <s v="Damen"/>
    <n v="3"/>
    <n v="112.5966386554622"/>
    <n v="337.78991596638662"/>
    <n v="35390"/>
    <x v="2"/>
    <x v="5"/>
    <x v="0"/>
    <x v="0"/>
  </r>
  <r>
    <n v="77570095"/>
    <x v="9"/>
    <n v="1722740"/>
    <n v="13071"/>
    <x v="43"/>
    <x v="1"/>
    <s v="Herren"/>
    <n v="3"/>
    <n v="122.68067226890757"/>
    <n v="368.0420168067227"/>
    <n v="35390"/>
    <x v="2"/>
    <x v="5"/>
    <x v="0"/>
    <x v="0"/>
  </r>
  <r>
    <n v="77570095"/>
    <x v="9"/>
    <n v="1722740"/>
    <n v="13320"/>
    <x v="18"/>
    <x v="1"/>
    <s v="Herren"/>
    <n v="3"/>
    <n v="110.07563025210085"/>
    <n v="330.22689075630257"/>
    <n v="35390"/>
    <x v="2"/>
    <x v="5"/>
    <x v="0"/>
    <x v="0"/>
  </r>
  <r>
    <n v="77570095"/>
    <x v="9"/>
    <n v="1722740"/>
    <n v="13699"/>
    <x v="25"/>
    <x v="1"/>
    <s v="Damen"/>
    <n v="3"/>
    <n v="119.31932773109244"/>
    <n v="357.9579831932773"/>
    <n v="35390"/>
    <x v="2"/>
    <x v="5"/>
    <x v="0"/>
    <x v="0"/>
  </r>
  <r>
    <n v="77570095"/>
    <x v="9"/>
    <n v="1722740"/>
    <n v="13653"/>
    <x v="38"/>
    <x v="1"/>
    <s v="Damen"/>
    <n v="3"/>
    <n v="121.00000000000001"/>
    <n v="363.00000000000006"/>
    <n v="35390"/>
    <x v="2"/>
    <x v="5"/>
    <x v="0"/>
    <x v="0"/>
  </r>
  <r>
    <n v="54952002"/>
    <x v="9"/>
    <n v="4030809"/>
    <n v="12058"/>
    <x v="44"/>
    <x v="3"/>
    <s v="Damen"/>
    <n v="3"/>
    <n v="267.218487394958"/>
    <n v="801.65546218487407"/>
    <n v="58300"/>
    <x v="2"/>
    <x v="3"/>
    <x v="0"/>
    <x v="1"/>
  </r>
  <r>
    <n v="35236057"/>
    <x v="9"/>
    <n v="3761955"/>
    <n v="11431"/>
    <x v="45"/>
    <x v="2"/>
    <s v="Damen"/>
    <n v="3"/>
    <n v="63.857142857142854"/>
    <n v="191.57142857142856"/>
    <s v="06217"/>
    <x v="1"/>
    <x v="4"/>
    <x v="1"/>
    <x v="1"/>
  </r>
  <r>
    <n v="15426442"/>
    <x v="9"/>
    <n v="7806068"/>
    <n v="13071"/>
    <x v="43"/>
    <x v="1"/>
    <s v="Herren"/>
    <n v="3"/>
    <n v="122.68067226890757"/>
    <n v="368.0420168067227"/>
    <n v="63165"/>
    <x v="2"/>
    <x v="5"/>
    <x v="0"/>
    <x v="1"/>
  </r>
  <r>
    <n v="15426442"/>
    <x v="9"/>
    <n v="7806068"/>
    <n v="13791"/>
    <x v="1"/>
    <x v="1"/>
    <s v="Damen"/>
    <n v="2"/>
    <n v="125.20168067226892"/>
    <n v="250.40336134453784"/>
    <n v="63165"/>
    <x v="2"/>
    <x v="5"/>
    <x v="0"/>
    <x v="1"/>
  </r>
  <r>
    <n v="15426442"/>
    <x v="9"/>
    <n v="7806068"/>
    <n v="13302"/>
    <x v="46"/>
    <x v="1"/>
    <s v="Damen"/>
    <n v="3"/>
    <n v="121.00000000000001"/>
    <n v="363.00000000000006"/>
    <n v="63165"/>
    <x v="2"/>
    <x v="5"/>
    <x v="0"/>
    <x v="1"/>
  </r>
  <r>
    <n v="11353483"/>
    <x v="9"/>
    <n v="9426448"/>
    <n v="14002"/>
    <x v="33"/>
    <x v="4"/>
    <s v="Uni"/>
    <n v="1"/>
    <n v="62.042016806722692"/>
    <n v="62.042016806722692"/>
    <n v="80333"/>
    <x v="0"/>
    <x v="6"/>
    <x v="2"/>
    <x v="2"/>
  </r>
  <r>
    <n v="83610367"/>
    <x v="10"/>
    <n v="6101191"/>
    <n v="10722"/>
    <x v="40"/>
    <x v="0"/>
    <s v="Herren"/>
    <n v="3"/>
    <n v="136.96638655462186"/>
    <n v="410.89915966386559"/>
    <s v="09337"/>
    <x v="1"/>
    <x v="11"/>
    <x v="0"/>
    <x v="0"/>
  </r>
  <r>
    <n v="83610367"/>
    <x v="10"/>
    <n v="6101191"/>
    <n v="11777"/>
    <x v="29"/>
    <x v="2"/>
    <s v="Herren"/>
    <n v="2"/>
    <n v="63.016806722689076"/>
    <n v="126.03361344537815"/>
    <s v="09337"/>
    <x v="1"/>
    <x v="11"/>
    <x v="0"/>
    <x v="0"/>
  </r>
  <r>
    <n v="20959053"/>
    <x v="10"/>
    <n v="1901312"/>
    <n v="10561"/>
    <x v="19"/>
    <x v="0"/>
    <s v="Herren"/>
    <n v="3"/>
    <n v="133.60504201680675"/>
    <n v="400.81512605042025"/>
    <n v="95158"/>
    <x v="0"/>
    <x v="6"/>
    <x v="1"/>
    <x v="1"/>
  </r>
  <r>
    <n v="20959053"/>
    <x v="10"/>
    <n v="1901312"/>
    <n v="10722"/>
    <x v="40"/>
    <x v="0"/>
    <s v="Herren"/>
    <n v="2"/>
    <n v="136.96638655462186"/>
    <n v="273.93277310924373"/>
    <n v="95158"/>
    <x v="0"/>
    <x v="6"/>
    <x v="1"/>
    <x v="1"/>
  </r>
  <r>
    <n v="20959053"/>
    <x v="10"/>
    <n v="1901312"/>
    <n v="10198"/>
    <x v="47"/>
    <x v="0"/>
    <s v="Damen"/>
    <n v="2"/>
    <n v="130.24369747899161"/>
    <n v="260.48739495798321"/>
    <n v="95158"/>
    <x v="0"/>
    <x v="6"/>
    <x v="1"/>
    <x v="1"/>
  </r>
  <r>
    <n v="22400138"/>
    <x v="10"/>
    <n v="8227622"/>
    <n v="11561"/>
    <x v="13"/>
    <x v="2"/>
    <s v="Herren"/>
    <n v="3"/>
    <n v="66.378151260504197"/>
    <n v="199.1344537815126"/>
    <n v="41539"/>
    <x v="2"/>
    <x v="3"/>
    <x v="3"/>
    <x v="1"/>
  </r>
  <r>
    <n v="22400138"/>
    <x v="10"/>
    <n v="8227622"/>
    <n v="12153"/>
    <x v="9"/>
    <x v="3"/>
    <s v="Herren"/>
    <n v="2"/>
    <n v="247.89075630252103"/>
    <n v="495.78151260504205"/>
    <n v="41539"/>
    <x v="2"/>
    <x v="3"/>
    <x v="3"/>
    <x v="1"/>
  </r>
  <r>
    <n v="22400138"/>
    <x v="10"/>
    <n v="8227622"/>
    <n v="13320"/>
    <x v="18"/>
    <x v="1"/>
    <s v="Herren"/>
    <n v="2"/>
    <n v="110.07563025210085"/>
    <n v="220.1512605042017"/>
    <n v="41539"/>
    <x v="2"/>
    <x v="3"/>
    <x v="3"/>
    <x v="1"/>
  </r>
  <r>
    <n v="20959053"/>
    <x v="10"/>
    <n v="1901312"/>
    <n v="11431"/>
    <x v="45"/>
    <x v="2"/>
    <s v="Damen"/>
    <n v="3"/>
    <n v="63.857142857142854"/>
    <n v="191.57142857142856"/>
    <n v="95158"/>
    <x v="0"/>
    <x v="6"/>
    <x v="1"/>
    <x v="1"/>
  </r>
  <r>
    <n v="20959053"/>
    <x v="10"/>
    <n v="1901312"/>
    <n v="11175"/>
    <x v="21"/>
    <x v="2"/>
    <s v="Damen"/>
    <n v="2"/>
    <n v="71.420168067226896"/>
    <n v="142.84033613445379"/>
    <n v="95158"/>
    <x v="0"/>
    <x v="6"/>
    <x v="1"/>
    <x v="1"/>
  </r>
  <r>
    <n v="10865175"/>
    <x v="10"/>
    <n v="8234227"/>
    <n v="14001"/>
    <x v="15"/>
    <x v="4"/>
    <s v="Uni"/>
    <n v="1"/>
    <n v="71.705882352941174"/>
    <n v="71.705882352941174"/>
    <n v="81377"/>
    <x v="0"/>
    <x v="6"/>
    <x v="4"/>
    <x v="2"/>
  </r>
  <r>
    <n v="63433231"/>
    <x v="11"/>
    <n v="6981019"/>
    <n v="11431"/>
    <x v="45"/>
    <x v="2"/>
    <s v="Damen"/>
    <n v="2"/>
    <n v="63.857142857142854"/>
    <n v="127.71428571428571"/>
    <n v="24340"/>
    <x v="3"/>
    <x v="13"/>
    <x v="4"/>
    <x v="0"/>
  </r>
  <r>
    <n v="11037807"/>
    <x v="11"/>
    <n v="1440912"/>
    <n v="14003"/>
    <x v="48"/>
    <x v="4"/>
    <s v="Uni"/>
    <n v="1"/>
    <n v="52.386554621848745"/>
    <n v="52.386554621848745"/>
    <n v="81479"/>
    <x v="0"/>
    <x v="6"/>
    <x v="4"/>
    <x v="1"/>
  </r>
  <r>
    <n v="78841173"/>
    <x v="12"/>
    <n v="8507031"/>
    <n v="12551"/>
    <x v="22"/>
    <x v="3"/>
    <s v="Herren"/>
    <n v="1"/>
    <n v="259.65546218487395"/>
    <n v="259.65546218487395"/>
    <n v="88400"/>
    <x v="0"/>
    <x v="0"/>
    <x v="1"/>
    <x v="0"/>
  </r>
  <r>
    <n v="78841173"/>
    <x v="12"/>
    <n v="8507031"/>
    <n v="10339"/>
    <x v="7"/>
    <x v="0"/>
    <s v="Damen"/>
    <n v="3"/>
    <n v="130.24369747899161"/>
    <n v="390.73109243697479"/>
    <n v="88400"/>
    <x v="0"/>
    <x v="0"/>
    <x v="1"/>
    <x v="0"/>
  </r>
  <r>
    <n v="61314753"/>
    <x v="12"/>
    <n v="8292978"/>
    <n v="10181"/>
    <x v="5"/>
    <x v="0"/>
    <s v="Herren"/>
    <n v="2"/>
    <n v="134.44537815126051"/>
    <n v="268.89075630252103"/>
    <n v="97332"/>
    <x v="0"/>
    <x v="6"/>
    <x v="0"/>
    <x v="1"/>
  </r>
  <r>
    <n v="78841173"/>
    <x v="12"/>
    <n v="8507031"/>
    <n v="11310"/>
    <x v="49"/>
    <x v="2"/>
    <s v="Herren"/>
    <n v="2"/>
    <n v="71.420168067226896"/>
    <n v="142.84033613445379"/>
    <n v="88400"/>
    <x v="0"/>
    <x v="0"/>
    <x v="1"/>
    <x v="0"/>
  </r>
  <r>
    <n v="80142603"/>
    <x v="13"/>
    <n v="9740875"/>
    <n v="12735"/>
    <x v="50"/>
    <x v="3"/>
    <s v="Damen"/>
    <n v="1"/>
    <n v="268.05882352941177"/>
    <n v="268.05882352941177"/>
    <n v="88299"/>
    <x v="0"/>
    <x v="0"/>
    <x v="0"/>
    <x v="0"/>
  </r>
  <r>
    <n v="80142603"/>
    <x v="13"/>
    <n v="9740875"/>
    <n v="10722"/>
    <x v="40"/>
    <x v="0"/>
    <s v="Herren"/>
    <n v="3"/>
    <n v="136.96638655462186"/>
    <n v="410.89915966386559"/>
    <n v="88299"/>
    <x v="0"/>
    <x v="0"/>
    <x v="0"/>
    <x v="0"/>
  </r>
  <r>
    <n v="96112238"/>
    <x v="14"/>
    <n v="8771093"/>
    <n v="10381"/>
    <x v="12"/>
    <x v="0"/>
    <s v="Damen"/>
    <n v="2"/>
    <n v="132.76470588235296"/>
    <n v="265.52941176470591"/>
    <n v="28195"/>
    <x v="3"/>
    <x v="14"/>
    <x v="4"/>
    <x v="3"/>
  </r>
  <r>
    <n v="96112238"/>
    <x v="14"/>
    <n v="8771093"/>
    <n v="10181"/>
    <x v="5"/>
    <x v="0"/>
    <s v="Herren"/>
    <n v="2"/>
    <n v="134.44537815126051"/>
    <n v="268.89075630252103"/>
    <n v="28195"/>
    <x v="3"/>
    <x v="14"/>
    <x v="4"/>
    <x v="3"/>
  </r>
  <r>
    <n v="96112238"/>
    <x v="14"/>
    <n v="8771093"/>
    <n v="11156"/>
    <x v="14"/>
    <x v="2"/>
    <s v="Herren"/>
    <n v="3"/>
    <n v="74.78151260504201"/>
    <n v="224.34453781512605"/>
    <n v="28195"/>
    <x v="3"/>
    <x v="14"/>
    <x v="4"/>
    <x v="3"/>
  </r>
  <r>
    <n v="96112238"/>
    <x v="14"/>
    <n v="8771093"/>
    <n v="12725"/>
    <x v="3"/>
    <x v="3"/>
    <s v="Herren"/>
    <n v="3"/>
    <n v="263.85714285714289"/>
    <n v="791.57142857142867"/>
    <n v="28195"/>
    <x v="3"/>
    <x v="14"/>
    <x v="4"/>
    <x v="3"/>
  </r>
  <r>
    <n v="96112238"/>
    <x v="14"/>
    <n v="8771093"/>
    <n v="13405"/>
    <x v="36"/>
    <x v="1"/>
    <s v="Damen"/>
    <n v="2"/>
    <n v="116.79831932773111"/>
    <n v="233.59663865546221"/>
    <n v="28195"/>
    <x v="3"/>
    <x v="14"/>
    <x v="4"/>
    <x v="3"/>
  </r>
  <r>
    <n v="85459746"/>
    <x v="14"/>
    <n v="2373546"/>
    <n v="10430"/>
    <x v="51"/>
    <x v="0"/>
    <s v="Damen"/>
    <n v="3"/>
    <n v="140.32773109243698"/>
    <n v="420.98319327731093"/>
    <n v="36433"/>
    <x v="1"/>
    <x v="1"/>
    <x v="2"/>
    <x v="0"/>
  </r>
  <r>
    <n v="85459746"/>
    <x v="14"/>
    <n v="2373546"/>
    <n v="11400"/>
    <x v="52"/>
    <x v="2"/>
    <s v="Damen"/>
    <n v="3"/>
    <n v="63.857142857142854"/>
    <n v="191.57142857142856"/>
    <n v="36433"/>
    <x v="1"/>
    <x v="1"/>
    <x v="2"/>
    <x v="0"/>
  </r>
  <r>
    <n v="85459746"/>
    <x v="14"/>
    <n v="2373546"/>
    <n v="12499"/>
    <x v="42"/>
    <x v="3"/>
    <s v="Damen"/>
    <n v="2"/>
    <n v="248.73109243697482"/>
    <n v="497.46218487394964"/>
    <n v="36433"/>
    <x v="1"/>
    <x v="1"/>
    <x v="2"/>
    <x v="0"/>
  </r>
  <r>
    <n v="57398594"/>
    <x v="14"/>
    <n v="5312111"/>
    <n v="11040"/>
    <x v="37"/>
    <x v="2"/>
    <s v="Damen"/>
    <n v="2"/>
    <n v="65.537815126050418"/>
    <n v="131.07563025210084"/>
    <n v="19370"/>
    <x v="3"/>
    <x v="8"/>
    <x v="4"/>
    <x v="1"/>
  </r>
  <r>
    <n v="57398594"/>
    <x v="14"/>
    <n v="5312111"/>
    <n v="11036"/>
    <x v="53"/>
    <x v="2"/>
    <s v="Damen"/>
    <n v="3"/>
    <n v="68.058823529411768"/>
    <n v="204.1764705882353"/>
    <n v="19370"/>
    <x v="3"/>
    <x v="8"/>
    <x v="4"/>
    <x v="1"/>
  </r>
  <r>
    <n v="57398594"/>
    <x v="14"/>
    <n v="5312111"/>
    <n v="13337"/>
    <x v="23"/>
    <x v="1"/>
    <s v="Herren"/>
    <n v="3"/>
    <n v="118.47899159663866"/>
    <n v="355.43697478991601"/>
    <n v="19370"/>
    <x v="3"/>
    <x v="8"/>
    <x v="4"/>
    <x v="1"/>
  </r>
  <r>
    <n v="12453008"/>
    <x v="14"/>
    <n v="9367300"/>
    <n v="10352"/>
    <x v="31"/>
    <x v="0"/>
    <s v="Herren"/>
    <n v="3"/>
    <n v="127.72268907563027"/>
    <n v="383.1680672268908"/>
    <n v="52396"/>
    <x v="2"/>
    <x v="3"/>
    <x v="2"/>
    <x v="1"/>
  </r>
  <r>
    <n v="41471424"/>
    <x v="15"/>
    <n v="7844188"/>
    <n v="13791"/>
    <x v="1"/>
    <x v="1"/>
    <s v="Damen"/>
    <n v="2"/>
    <n v="125.20168067226892"/>
    <n v="250.40336134453784"/>
    <n v="77839"/>
    <x v="0"/>
    <x v="0"/>
    <x v="0"/>
    <x v="1"/>
  </r>
  <r>
    <n v="24811743"/>
    <x v="15"/>
    <n v="7456782"/>
    <n v="10181"/>
    <x v="5"/>
    <x v="0"/>
    <s v="Herren"/>
    <n v="3"/>
    <n v="134.44537815126051"/>
    <n v="403.33613445378154"/>
    <n v="99713"/>
    <x v="1"/>
    <x v="1"/>
    <x v="4"/>
    <x v="1"/>
  </r>
  <r>
    <n v="24811743"/>
    <x v="15"/>
    <n v="7456782"/>
    <n v="11036"/>
    <x v="53"/>
    <x v="2"/>
    <s v="Damen"/>
    <n v="3"/>
    <n v="68.058823529411768"/>
    <n v="204.1764705882353"/>
    <n v="99713"/>
    <x v="1"/>
    <x v="1"/>
    <x v="4"/>
    <x v="1"/>
  </r>
  <r>
    <n v="24811743"/>
    <x v="15"/>
    <n v="7456782"/>
    <n v="12634"/>
    <x v="41"/>
    <x v="3"/>
    <s v="Herren"/>
    <n v="2"/>
    <n v="265.53781512605042"/>
    <n v="531.07563025210084"/>
    <n v="99713"/>
    <x v="1"/>
    <x v="1"/>
    <x v="4"/>
    <x v="1"/>
  </r>
  <r>
    <n v="24811743"/>
    <x v="15"/>
    <n v="7456782"/>
    <n v="12735"/>
    <x v="50"/>
    <x v="3"/>
    <s v="Damen"/>
    <n v="2"/>
    <n v="268.05882352941177"/>
    <n v="536.11764705882354"/>
    <n v="99713"/>
    <x v="1"/>
    <x v="1"/>
    <x v="4"/>
    <x v="1"/>
  </r>
  <r>
    <n v="24811743"/>
    <x v="15"/>
    <n v="7456782"/>
    <n v="13397"/>
    <x v="35"/>
    <x v="1"/>
    <s v="Damen"/>
    <n v="3"/>
    <n v="117.63865546218489"/>
    <n v="352.91596638655466"/>
    <n v="99713"/>
    <x v="1"/>
    <x v="1"/>
    <x v="4"/>
    <x v="1"/>
  </r>
  <r>
    <n v="10093686"/>
    <x v="15"/>
    <n v="7016681"/>
    <n v="14002"/>
    <x v="33"/>
    <x v="4"/>
    <s v="Uni"/>
    <n v="1"/>
    <n v="62.042016806722692"/>
    <n v="62.042016806722692"/>
    <n v="80335"/>
    <x v="0"/>
    <x v="6"/>
    <x v="2"/>
    <x v="1"/>
  </r>
  <r>
    <n v="10097002"/>
    <x v="15"/>
    <n v="8828372"/>
    <n v="14001"/>
    <x v="15"/>
    <x v="4"/>
    <s v="Uni"/>
    <n v="1"/>
    <n v="71.705882352941174"/>
    <n v="71.705882352941174"/>
    <n v="22119"/>
    <x v="3"/>
    <x v="12"/>
    <x v="4"/>
    <x v="4"/>
  </r>
  <r>
    <n v="85813103"/>
    <x v="16"/>
    <n v="7981196"/>
    <n v="11518"/>
    <x v="6"/>
    <x v="2"/>
    <s v="Herren"/>
    <n v="3"/>
    <n v="63.016806722689076"/>
    <n v="189.05042016806723"/>
    <n v="59423"/>
    <x v="2"/>
    <x v="3"/>
    <x v="1"/>
    <x v="0"/>
  </r>
  <r>
    <n v="85813103"/>
    <x v="16"/>
    <n v="7981196"/>
    <n v="12495"/>
    <x v="54"/>
    <x v="3"/>
    <s v="Damen"/>
    <n v="2"/>
    <n v="264.69747899159665"/>
    <n v="529.39495798319331"/>
    <n v="59423"/>
    <x v="2"/>
    <x v="3"/>
    <x v="1"/>
    <x v="0"/>
  </r>
  <r>
    <n v="85813103"/>
    <x v="16"/>
    <n v="7981196"/>
    <n v="13363"/>
    <x v="24"/>
    <x v="1"/>
    <s v="Herren"/>
    <n v="2"/>
    <n v="116.79831932773111"/>
    <n v="233.59663865546221"/>
    <n v="59423"/>
    <x v="2"/>
    <x v="3"/>
    <x v="1"/>
    <x v="0"/>
  </r>
  <r>
    <n v="46753877"/>
    <x v="16"/>
    <n v="5232572"/>
    <n v="10557"/>
    <x v="0"/>
    <x v="0"/>
    <s v="Herren"/>
    <n v="3"/>
    <n v="132.76470588235296"/>
    <n v="398.2941176470589"/>
    <n v="73728"/>
    <x v="0"/>
    <x v="0"/>
    <x v="1"/>
    <x v="1"/>
  </r>
  <r>
    <n v="46753877"/>
    <x v="16"/>
    <n v="5232572"/>
    <n v="13337"/>
    <x v="23"/>
    <x v="1"/>
    <s v="Herren"/>
    <n v="2"/>
    <n v="118.47899159663866"/>
    <n v="236.95798319327733"/>
    <n v="73728"/>
    <x v="0"/>
    <x v="0"/>
    <x v="1"/>
    <x v="1"/>
  </r>
  <r>
    <n v="35961729"/>
    <x v="17"/>
    <n v="5450519"/>
    <n v="12499"/>
    <x v="42"/>
    <x v="3"/>
    <s v="Damen"/>
    <n v="1"/>
    <n v="248.73109243697482"/>
    <n v="248.73109243697482"/>
    <n v="88212"/>
    <x v="0"/>
    <x v="0"/>
    <x v="1"/>
    <x v="1"/>
  </r>
  <r>
    <n v="68345859"/>
    <x v="17"/>
    <n v="9368484"/>
    <n v="10198"/>
    <x v="47"/>
    <x v="0"/>
    <s v="Damen"/>
    <n v="3"/>
    <n v="130.24369747899161"/>
    <n v="390.73109243697479"/>
    <n v="47475"/>
    <x v="2"/>
    <x v="3"/>
    <x v="1"/>
    <x v="0"/>
  </r>
  <r>
    <n v="68345859"/>
    <x v="17"/>
    <n v="9368484"/>
    <n v="10352"/>
    <x v="31"/>
    <x v="0"/>
    <s v="Herren"/>
    <n v="3"/>
    <n v="127.72268907563027"/>
    <n v="383.1680672268908"/>
    <n v="47475"/>
    <x v="2"/>
    <x v="3"/>
    <x v="1"/>
    <x v="0"/>
  </r>
  <r>
    <n v="68345859"/>
    <x v="17"/>
    <n v="9368484"/>
    <n v="10181"/>
    <x v="5"/>
    <x v="0"/>
    <s v="Herren"/>
    <n v="2"/>
    <n v="134.44537815126051"/>
    <n v="268.89075630252103"/>
    <n v="47475"/>
    <x v="2"/>
    <x v="3"/>
    <x v="1"/>
    <x v="0"/>
  </r>
  <r>
    <n v="68345859"/>
    <x v="17"/>
    <n v="9368484"/>
    <n v="11310"/>
    <x v="49"/>
    <x v="2"/>
    <s v="Herren"/>
    <n v="2"/>
    <n v="71.420168067226896"/>
    <n v="142.84033613445379"/>
    <n v="47475"/>
    <x v="2"/>
    <x v="3"/>
    <x v="1"/>
    <x v="0"/>
  </r>
  <r>
    <n v="68345859"/>
    <x v="17"/>
    <n v="9368484"/>
    <n v="13355"/>
    <x v="55"/>
    <x v="1"/>
    <s v="Herren"/>
    <n v="2"/>
    <n v="123.52100840336136"/>
    <n v="247.04201680672273"/>
    <n v="47475"/>
    <x v="2"/>
    <x v="3"/>
    <x v="1"/>
    <x v="0"/>
  </r>
  <r>
    <n v="52296379"/>
    <x v="17"/>
    <n v="2128970"/>
    <n v="11156"/>
    <x v="14"/>
    <x v="2"/>
    <s v="Herren"/>
    <n v="3"/>
    <n v="74.78151260504201"/>
    <n v="224.34453781512605"/>
    <n v="51373"/>
    <x v="2"/>
    <x v="3"/>
    <x v="1"/>
    <x v="1"/>
  </r>
  <r>
    <n v="52296379"/>
    <x v="17"/>
    <n v="2128970"/>
    <n v="13583"/>
    <x v="30"/>
    <x v="1"/>
    <s v="Herren"/>
    <n v="3"/>
    <n v="110.07563025210085"/>
    <n v="330.22689075630257"/>
    <n v="51373"/>
    <x v="2"/>
    <x v="3"/>
    <x v="1"/>
    <x v="1"/>
  </r>
  <r>
    <n v="52296379"/>
    <x v="17"/>
    <n v="2128970"/>
    <n v="13363"/>
    <x v="24"/>
    <x v="1"/>
    <s v="Herren"/>
    <n v="3"/>
    <n v="116.79831932773111"/>
    <n v="350.39495798319331"/>
    <n v="51373"/>
    <x v="2"/>
    <x v="3"/>
    <x v="1"/>
    <x v="1"/>
  </r>
  <r>
    <n v="26943848"/>
    <x v="17"/>
    <n v="9671858"/>
    <n v="13651"/>
    <x v="39"/>
    <x v="1"/>
    <s v="Herren"/>
    <n v="2"/>
    <n v="112.5966386554622"/>
    <n v="225.1932773109244"/>
    <n v="65520"/>
    <x v="2"/>
    <x v="5"/>
    <x v="4"/>
    <x v="1"/>
  </r>
  <r>
    <n v="35961729"/>
    <x v="17"/>
    <n v="5450519"/>
    <n v="11040"/>
    <x v="37"/>
    <x v="2"/>
    <s v="Damen"/>
    <n v="3"/>
    <n v="65.537815126050418"/>
    <n v="196.61344537815125"/>
    <n v="88212"/>
    <x v="0"/>
    <x v="0"/>
    <x v="1"/>
    <x v="1"/>
  </r>
  <r>
    <n v="46592705"/>
    <x v="17"/>
    <n v="7156173"/>
    <n v="11341"/>
    <x v="4"/>
    <x v="2"/>
    <s v="Herren"/>
    <n v="2"/>
    <n v="63.857142857142854"/>
    <n v="127.71428571428571"/>
    <n v="82256"/>
    <x v="0"/>
    <x v="6"/>
    <x v="0"/>
    <x v="1"/>
  </r>
  <r>
    <n v="35961729"/>
    <x v="17"/>
    <n v="5450519"/>
    <n v="11341"/>
    <x v="4"/>
    <x v="2"/>
    <s v="Herren"/>
    <n v="2"/>
    <n v="63.857142857142854"/>
    <n v="127.71428571428571"/>
    <n v="88212"/>
    <x v="0"/>
    <x v="0"/>
    <x v="1"/>
    <x v="1"/>
  </r>
  <r>
    <n v="12630593"/>
    <x v="17"/>
    <n v="1398002"/>
    <n v="10181"/>
    <x v="5"/>
    <x v="0"/>
    <s v="Herren"/>
    <n v="2"/>
    <n v="134.44537815126051"/>
    <n v="268.89075630252103"/>
    <n v="26382"/>
    <x v="3"/>
    <x v="9"/>
    <x v="0"/>
    <x v="1"/>
  </r>
  <r>
    <n v="12630593"/>
    <x v="17"/>
    <n v="1398002"/>
    <n v="12725"/>
    <x v="3"/>
    <x v="3"/>
    <s v="Herren"/>
    <n v="2"/>
    <n v="263.85714285714289"/>
    <n v="527.71428571428578"/>
    <n v="26382"/>
    <x v="3"/>
    <x v="9"/>
    <x v="0"/>
    <x v="1"/>
  </r>
  <r>
    <n v="12630593"/>
    <x v="17"/>
    <n v="1398002"/>
    <n v="13651"/>
    <x v="39"/>
    <x v="1"/>
    <s v="Herren"/>
    <n v="2"/>
    <n v="112.5966386554622"/>
    <n v="225.1932773109244"/>
    <n v="26382"/>
    <x v="3"/>
    <x v="9"/>
    <x v="0"/>
    <x v="1"/>
  </r>
  <r>
    <n v="12630593"/>
    <x v="17"/>
    <n v="1398002"/>
    <n v="13583"/>
    <x v="30"/>
    <x v="1"/>
    <s v="Herren"/>
    <n v="3"/>
    <n v="110.07563025210085"/>
    <n v="330.22689075630257"/>
    <n v="26382"/>
    <x v="3"/>
    <x v="9"/>
    <x v="0"/>
    <x v="1"/>
  </r>
  <r>
    <n v="12630593"/>
    <x v="17"/>
    <n v="1398002"/>
    <n v="13651"/>
    <x v="39"/>
    <x v="1"/>
    <s v="Herren"/>
    <n v="3"/>
    <n v="112.5966386554622"/>
    <n v="337.78991596638662"/>
    <n v="26382"/>
    <x v="3"/>
    <x v="9"/>
    <x v="0"/>
    <x v="1"/>
  </r>
  <r>
    <n v="45661009"/>
    <x v="18"/>
    <n v="6769515"/>
    <n v="12725"/>
    <x v="3"/>
    <x v="3"/>
    <s v="Herren"/>
    <n v="2"/>
    <n v="263.85714285714289"/>
    <n v="527.71428571428578"/>
    <n v="86316"/>
    <x v="0"/>
    <x v="6"/>
    <x v="1"/>
    <x v="1"/>
  </r>
  <r>
    <n v="58620814"/>
    <x v="18"/>
    <n v="4628878"/>
    <n v="11431"/>
    <x v="45"/>
    <x v="2"/>
    <s v="Damen"/>
    <n v="3"/>
    <n v="63.857142857142854"/>
    <n v="191.57142857142856"/>
    <n v="35088"/>
    <x v="2"/>
    <x v="5"/>
    <x v="3"/>
    <x v="1"/>
  </r>
  <r>
    <n v="45661009"/>
    <x v="18"/>
    <n v="6769515"/>
    <n v="13363"/>
    <x v="24"/>
    <x v="1"/>
    <s v="Herren"/>
    <n v="3"/>
    <n v="116.79831932773111"/>
    <n v="350.39495798319331"/>
    <n v="86316"/>
    <x v="0"/>
    <x v="6"/>
    <x v="1"/>
    <x v="1"/>
  </r>
  <r>
    <n v="45661009"/>
    <x v="18"/>
    <n v="6769515"/>
    <n v="11036"/>
    <x v="53"/>
    <x v="2"/>
    <s v="Damen"/>
    <n v="3"/>
    <n v="68.058823529411768"/>
    <n v="204.1764705882353"/>
    <n v="86316"/>
    <x v="0"/>
    <x v="6"/>
    <x v="1"/>
    <x v="1"/>
  </r>
  <r>
    <n v="33543918"/>
    <x v="18"/>
    <n v="7336290"/>
    <n v="11561"/>
    <x v="13"/>
    <x v="2"/>
    <s v="Herren"/>
    <n v="3"/>
    <n v="66.378151260504197"/>
    <n v="199.1344537815126"/>
    <n v="94060"/>
    <x v="0"/>
    <x v="6"/>
    <x v="3"/>
    <x v="1"/>
  </r>
  <r>
    <n v="67385592"/>
    <x v="18"/>
    <n v="8740894"/>
    <n v="11081"/>
    <x v="2"/>
    <x v="2"/>
    <s v="Damen"/>
    <n v="2"/>
    <n v="70.579831932773104"/>
    <n v="141.15966386554621"/>
    <n v="91541"/>
    <x v="0"/>
    <x v="6"/>
    <x v="2"/>
    <x v="0"/>
  </r>
  <r>
    <n v="84404907"/>
    <x v="19"/>
    <n v="4468982"/>
    <n v="10331"/>
    <x v="32"/>
    <x v="0"/>
    <s v="Herren"/>
    <n v="2"/>
    <n v="141.16806722689077"/>
    <n v="282.33613445378154"/>
    <n v="26954"/>
    <x v="3"/>
    <x v="9"/>
    <x v="4"/>
    <x v="0"/>
  </r>
  <r>
    <n v="65392400"/>
    <x v="19"/>
    <n v="3888250"/>
    <n v="10181"/>
    <x v="5"/>
    <x v="0"/>
    <s v="Herren"/>
    <n v="2"/>
    <n v="134.44537815126051"/>
    <n v="268.89075630252103"/>
    <n v="98724"/>
    <x v="1"/>
    <x v="1"/>
    <x v="1"/>
    <x v="0"/>
  </r>
  <r>
    <n v="42104041"/>
    <x v="19"/>
    <n v="7284898"/>
    <n v="13230"/>
    <x v="26"/>
    <x v="1"/>
    <s v="Damen"/>
    <n v="2"/>
    <n v="112.5966386554622"/>
    <n v="225.1932773109244"/>
    <s v="01983"/>
    <x v="1"/>
    <x v="2"/>
    <x v="4"/>
    <x v="1"/>
  </r>
  <r>
    <n v="90725908"/>
    <x v="20"/>
    <n v="9588436"/>
    <n v="11341"/>
    <x v="4"/>
    <x v="2"/>
    <s v="Herren"/>
    <n v="2"/>
    <n v="63.857142857142854"/>
    <n v="127.71428571428571"/>
    <n v="66763"/>
    <x v="2"/>
    <x v="15"/>
    <x v="0"/>
    <x v="4"/>
  </r>
  <r>
    <n v="90725908"/>
    <x v="20"/>
    <n v="9588436"/>
    <n v="12710"/>
    <x v="56"/>
    <x v="3"/>
    <s v="Damen"/>
    <n v="2"/>
    <n v="259.65546218487395"/>
    <n v="519.31092436974791"/>
    <n v="66763"/>
    <x v="2"/>
    <x v="15"/>
    <x v="0"/>
    <x v="4"/>
  </r>
  <r>
    <n v="90725908"/>
    <x v="20"/>
    <n v="9588436"/>
    <n v="13583"/>
    <x v="30"/>
    <x v="1"/>
    <s v="Herren"/>
    <n v="3"/>
    <n v="110.07563025210085"/>
    <n v="330.22689075630257"/>
    <n v="66763"/>
    <x v="2"/>
    <x v="15"/>
    <x v="0"/>
    <x v="4"/>
  </r>
  <r>
    <n v="53841600"/>
    <x v="20"/>
    <n v="7371286"/>
    <n v="12634"/>
    <x v="41"/>
    <x v="3"/>
    <s v="Herren"/>
    <n v="2"/>
    <n v="265.53781512605042"/>
    <n v="531.07563025210084"/>
    <s v="07338"/>
    <x v="1"/>
    <x v="1"/>
    <x v="2"/>
    <x v="1"/>
  </r>
  <r>
    <n v="53841600"/>
    <x v="20"/>
    <n v="7371286"/>
    <n v="12899"/>
    <x v="8"/>
    <x v="3"/>
    <s v="Damen"/>
    <n v="2"/>
    <n v="268.05882352941177"/>
    <n v="536.11764705882354"/>
    <s v="07338"/>
    <x v="1"/>
    <x v="1"/>
    <x v="2"/>
    <x v="1"/>
  </r>
  <r>
    <n v="53841600"/>
    <x v="20"/>
    <n v="7371286"/>
    <n v="13394"/>
    <x v="57"/>
    <x v="1"/>
    <s v="Herren"/>
    <n v="3"/>
    <n v="123.52100840336136"/>
    <n v="370.56302521008411"/>
    <s v="07338"/>
    <x v="1"/>
    <x v="1"/>
    <x v="2"/>
    <x v="1"/>
  </r>
  <r>
    <n v="16564137"/>
    <x v="21"/>
    <n v="8142747"/>
    <n v="10557"/>
    <x v="0"/>
    <x v="0"/>
    <s v="Herren"/>
    <n v="3"/>
    <n v="132.76470588235296"/>
    <n v="398.2941176470589"/>
    <n v="97483"/>
    <x v="0"/>
    <x v="6"/>
    <x v="0"/>
    <x v="1"/>
  </r>
  <r>
    <n v="57186774"/>
    <x v="21"/>
    <n v="1547173"/>
    <n v="10430"/>
    <x v="51"/>
    <x v="0"/>
    <s v="Damen"/>
    <n v="3"/>
    <n v="140.32773109243698"/>
    <n v="420.98319327731093"/>
    <n v="22846"/>
    <x v="3"/>
    <x v="13"/>
    <x v="4"/>
    <x v="1"/>
  </r>
  <r>
    <n v="57186774"/>
    <x v="21"/>
    <n v="1547173"/>
    <n v="13397"/>
    <x v="35"/>
    <x v="1"/>
    <s v="Damen"/>
    <n v="3"/>
    <n v="117.63865546218489"/>
    <n v="352.91596638655466"/>
    <n v="22846"/>
    <x v="3"/>
    <x v="13"/>
    <x v="4"/>
    <x v="1"/>
  </r>
  <r>
    <n v="57186774"/>
    <x v="21"/>
    <n v="1547173"/>
    <n v="13583"/>
    <x v="30"/>
    <x v="1"/>
    <s v="Herren"/>
    <n v="3"/>
    <n v="110.07563025210085"/>
    <n v="330.22689075630257"/>
    <n v="22846"/>
    <x v="3"/>
    <x v="13"/>
    <x v="4"/>
    <x v="1"/>
  </r>
  <r>
    <n v="57131614"/>
    <x v="21"/>
    <n v="2050856"/>
    <n v="13405"/>
    <x v="36"/>
    <x v="1"/>
    <s v="Damen"/>
    <n v="2"/>
    <n v="116.79831932773111"/>
    <n v="233.59663865546221"/>
    <n v="64653"/>
    <x v="2"/>
    <x v="5"/>
    <x v="0"/>
    <x v="1"/>
  </r>
  <r>
    <n v="96587862"/>
    <x v="21"/>
    <n v="1760298"/>
    <n v="13363"/>
    <x v="24"/>
    <x v="1"/>
    <s v="Herren"/>
    <n v="2"/>
    <n v="116.79831932773111"/>
    <n v="233.59663865546221"/>
    <n v="97332"/>
    <x v="0"/>
    <x v="6"/>
    <x v="0"/>
    <x v="2"/>
  </r>
  <r>
    <n v="60329949"/>
    <x v="21"/>
    <n v="3779899"/>
    <n v="11310"/>
    <x v="49"/>
    <x v="2"/>
    <s v="Herren"/>
    <n v="3"/>
    <n v="71.420168067226896"/>
    <n v="214.2605042016807"/>
    <n v="97688"/>
    <x v="0"/>
    <x v="6"/>
    <x v="4"/>
    <x v="1"/>
  </r>
  <r>
    <n v="28023386"/>
    <x v="21"/>
    <n v="2746595"/>
    <n v="12551"/>
    <x v="22"/>
    <x v="3"/>
    <s v="Herren"/>
    <n v="2"/>
    <n v="259.65546218487395"/>
    <n v="519.31092436974791"/>
    <n v="47495"/>
    <x v="2"/>
    <x v="3"/>
    <x v="2"/>
    <x v="1"/>
  </r>
  <r>
    <n v="19130377"/>
    <x v="21"/>
    <n v="2791931"/>
    <n v="10561"/>
    <x v="19"/>
    <x v="0"/>
    <s v="Herren"/>
    <n v="3"/>
    <n v="133.60504201680675"/>
    <n v="400.81512605042025"/>
    <n v="33415"/>
    <x v="2"/>
    <x v="3"/>
    <x v="3"/>
    <x v="1"/>
  </r>
  <r>
    <n v="19130377"/>
    <x v="21"/>
    <n v="2791931"/>
    <n v="13397"/>
    <x v="35"/>
    <x v="1"/>
    <s v="Damen"/>
    <n v="3"/>
    <n v="117.63865546218489"/>
    <n v="352.91596638655466"/>
    <n v="33415"/>
    <x v="2"/>
    <x v="3"/>
    <x v="3"/>
    <x v="1"/>
  </r>
  <r>
    <n v="10043379"/>
    <x v="21"/>
    <n v="5724539"/>
    <n v="14002"/>
    <x v="33"/>
    <x v="4"/>
    <s v="Uni"/>
    <n v="1"/>
    <n v="62.042016806722692"/>
    <n v="62.042016806722692"/>
    <n v="45356"/>
    <x v="2"/>
    <x v="3"/>
    <x v="4"/>
    <x v="3"/>
  </r>
  <r>
    <n v="10190973"/>
    <x v="21"/>
    <n v="1046143"/>
    <n v="14002"/>
    <x v="33"/>
    <x v="4"/>
    <s v="Uni"/>
    <n v="1"/>
    <n v="62.042016806722692"/>
    <n v="62.042016806722692"/>
    <n v="81739"/>
    <x v="0"/>
    <x v="6"/>
    <x v="1"/>
    <x v="2"/>
  </r>
  <r>
    <n v="90983411"/>
    <x v="22"/>
    <n v="5110905"/>
    <n v="10352"/>
    <x v="31"/>
    <x v="0"/>
    <s v="Herren"/>
    <n v="3"/>
    <n v="127.72268907563027"/>
    <n v="383.1680672268908"/>
    <n v="37281"/>
    <x v="2"/>
    <x v="5"/>
    <x v="4"/>
    <x v="3"/>
  </r>
  <r>
    <n v="90983411"/>
    <x v="22"/>
    <n v="5110905"/>
    <n v="13699"/>
    <x v="25"/>
    <x v="1"/>
    <s v="Damen"/>
    <n v="3"/>
    <n v="119.31932773109244"/>
    <n v="357.9579831932773"/>
    <n v="37281"/>
    <x v="2"/>
    <x v="5"/>
    <x v="4"/>
    <x v="3"/>
  </r>
  <r>
    <n v="74215494"/>
    <x v="22"/>
    <n v="7047859"/>
    <n v="12086"/>
    <x v="16"/>
    <x v="3"/>
    <s v="Herren"/>
    <n v="1"/>
    <n v="248.73109243697482"/>
    <n v="248.73109243697482"/>
    <n v="79677"/>
    <x v="0"/>
    <x v="0"/>
    <x v="1"/>
    <x v="0"/>
  </r>
  <r>
    <n v="74215494"/>
    <x v="22"/>
    <n v="7047859"/>
    <n v="12849"/>
    <x v="10"/>
    <x v="3"/>
    <s v="Herren"/>
    <n v="2"/>
    <n v="255.45378151260505"/>
    <n v="510.9075630252101"/>
    <n v="79677"/>
    <x v="0"/>
    <x v="0"/>
    <x v="1"/>
    <x v="0"/>
  </r>
  <r>
    <n v="74215494"/>
    <x v="22"/>
    <n v="7047859"/>
    <n v="13394"/>
    <x v="57"/>
    <x v="1"/>
    <s v="Herren"/>
    <n v="3"/>
    <n v="123.52100840336136"/>
    <n v="370.56302521008411"/>
    <n v="79677"/>
    <x v="0"/>
    <x v="0"/>
    <x v="1"/>
    <x v="0"/>
  </r>
  <r>
    <n v="42016603"/>
    <x v="22"/>
    <n v="1908006"/>
    <n v="11518"/>
    <x v="6"/>
    <x v="2"/>
    <s v="Herren"/>
    <n v="3"/>
    <n v="63.016806722689076"/>
    <n v="189.05042016806723"/>
    <n v="14641"/>
    <x v="1"/>
    <x v="2"/>
    <x v="1"/>
    <x v="1"/>
  </r>
  <r>
    <n v="42016603"/>
    <x v="22"/>
    <n v="1908006"/>
    <n v="11175"/>
    <x v="21"/>
    <x v="2"/>
    <s v="Damen"/>
    <n v="2"/>
    <n v="71.420168067226896"/>
    <n v="142.84033613445379"/>
    <n v="14641"/>
    <x v="1"/>
    <x v="2"/>
    <x v="1"/>
    <x v="1"/>
  </r>
  <r>
    <n v="42016603"/>
    <x v="22"/>
    <n v="1908006"/>
    <n v="11036"/>
    <x v="53"/>
    <x v="2"/>
    <s v="Damen"/>
    <n v="3"/>
    <n v="68.058823529411768"/>
    <n v="204.1764705882353"/>
    <n v="14641"/>
    <x v="1"/>
    <x v="2"/>
    <x v="1"/>
    <x v="1"/>
  </r>
  <r>
    <n v="42016603"/>
    <x v="22"/>
    <n v="1908006"/>
    <n v="11733"/>
    <x v="11"/>
    <x v="2"/>
    <s v="Damen"/>
    <n v="3"/>
    <n v="73.100840336134453"/>
    <n v="219.30252100840335"/>
    <n v="14641"/>
    <x v="1"/>
    <x v="2"/>
    <x v="1"/>
    <x v="1"/>
  </r>
  <r>
    <n v="42016603"/>
    <x v="22"/>
    <n v="1908006"/>
    <n v="13363"/>
    <x v="24"/>
    <x v="1"/>
    <s v="Herren"/>
    <n v="2"/>
    <n v="116.79831932773111"/>
    <n v="233.59663865546221"/>
    <n v="14641"/>
    <x v="1"/>
    <x v="2"/>
    <x v="1"/>
    <x v="1"/>
  </r>
  <r>
    <n v="74215494"/>
    <x v="22"/>
    <n v="7047859"/>
    <n v="11040"/>
    <x v="37"/>
    <x v="2"/>
    <s v="Damen"/>
    <n v="3"/>
    <n v="65.537815126050418"/>
    <n v="196.61344537815125"/>
    <n v="79677"/>
    <x v="0"/>
    <x v="0"/>
    <x v="1"/>
    <x v="0"/>
  </r>
  <r>
    <n v="74215494"/>
    <x v="22"/>
    <n v="7047859"/>
    <n v="11156"/>
    <x v="14"/>
    <x v="2"/>
    <s v="Herren"/>
    <n v="2"/>
    <n v="74.78151260504201"/>
    <n v="149.56302521008402"/>
    <n v="79677"/>
    <x v="0"/>
    <x v="0"/>
    <x v="1"/>
    <x v="0"/>
  </r>
  <r>
    <n v="97364533"/>
    <x v="23"/>
    <n v="5566808"/>
    <n v="10381"/>
    <x v="12"/>
    <x v="0"/>
    <s v="Damen"/>
    <n v="2"/>
    <n v="132.76470588235296"/>
    <n v="265.52941176470591"/>
    <n v="53111"/>
    <x v="2"/>
    <x v="3"/>
    <x v="4"/>
    <x v="2"/>
  </r>
  <r>
    <n v="97364533"/>
    <x v="23"/>
    <n v="5566808"/>
    <n v="12086"/>
    <x v="16"/>
    <x v="3"/>
    <s v="Herren"/>
    <n v="2"/>
    <n v="248.73109243697482"/>
    <n v="497.46218487394964"/>
    <n v="53111"/>
    <x v="2"/>
    <x v="3"/>
    <x v="4"/>
    <x v="2"/>
  </r>
  <r>
    <n v="84446119"/>
    <x v="23"/>
    <n v="4891243"/>
    <n v="11310"/>
    <x v="49"/>
    <x v="2"/>
    <s v="Herren"/>
    <n v="3"/>
    <n v="71.420168067226896"/>
    <n v="214.2605042016807"/>
    <n v="17166"/>
    <x v="3"/>
    <x v="8"/>
    <x v="0"/>
    <x v="0"/>
  </r>
  <r>
    <n v="84446119"/>
    <x v="23"/>
    <n v="4891243"/>
    <n v="12149"/>
    <x v="27"/>
    <x v="3"/>
    <s v="Damen"/>
    <n v="3"/>
    <n v="264.69747899159665"/>
    <n v="794.09243697478996"/>
    <n v="17166"/>
    <x v="3"/>
    <x v="8"/>
    <x v="0"/>
    <x v="0"/>
  </r>
  <r>
    <n v="84446119"/>
    <x v="23"/>
    <n v="4891243"/>
    <n v="12098"/>
    <x v="58"/>
    <x v="3"/>
    <s v="Herren"/>
    <n v="3"/>
    <n v="257.97478991596643"/>
    <n v="773.92436974789928"/>
    <n v="17166"/>
    <x v="3"/>
    <x v="8"/>
    <x v="0"/>
    <x v="0"/>
  </r>
  <r>
    <n v="69716436"/>
    <x v="23"/>
    <n v="7752808"/>
    <n v="11036"/>
    <x v="53"/>
    <x v="2"/>
    <s v="Damen"/>
    <n v="2"/>
    <n v="68.058823529411768"/>
    <n v="136.11764705882354"/>
    <n v="49377"/>
    <x v="3"/>
    <x v="9"/>
    <x v="2"/>
    <x v="0"/>
  </r>
  <r>
    <n v="47600179"/>
    <x v="23"/>
    <n v="7512982"/>
    <n v="10722"/>
    <x v="40"/>
    <x v="0"/>
    <s v="Herren"/>
    <n v="3"/>
    <n v="136.96638655462186"/>
    <n v="410.89915966386559"/>
    <n v="34369"/>
    <x v="2"/>
    <x v="5"/>
    <x v="1"/>
    <x v="1"/>
  </r>
  <r>
    <n v="47600179"/>
    <x v="23"/>
    <n v="7512982"/>
    <n v="11969"/>
    <x v="59"/>
    <x v="2"/>
    <s v="Damen"/>
    <n v="3"/>
    <n v="66.378151260504197"/>
    <n v="199.1344537815126"/>
    <n v="34369"/>
    <x v="2"/>
    <x v="5"/>
    <x v="1"/>
    <x v="1"/>
  </r>
  <r>
    <n v="47600179"/>
    <x v="23"/>
    <n v="7512982"/>
    <n v="13363"/>
    <x v="24"/>
    <x v="1"/>
    <s v="Herren"/>
    <n v="3"/>
    <n v="116.79831932773111"/>
    <n v="350.39495798319331"/>
    <n v="34369"/>
    <x v="2"/>
    <x v="5"/>
    <x v="1"/>
    <x v="1"/>
  </r>
  <r>
    <n v="36906670"/>
    <x v="23"/>
    <n v="5054917"/>
    <n v="11518"/>
    <x v="6"/>
    <x v="2"/>
    <s v="Herren"/>
    <n v="3"/>
    <n v="63.016806722689076"/>
    <n v="189.05042016806723"/>
    <n v="47623"/>
    <x v="2"/>
    <x v="3"/>
    <x v="4"/>
    <x v="1"/>
  </r>
  <r>
    <n v="36906670"/>
    <x v="23"/>
    <n v="5054917"/>
    <n v="11081"/>
    <x v="2"/>
    <x v="2"/>
    <s v="Damen"/>
    <n v="3"/>
    <n v="70.579831932773104"/>
    <n v="211.7394957983193"/>
    <n v="47623"/>
    <x v="2"/>
    <x v="3"/>
    <x v="4"/>
    <x v="1"/>
  </r>
  <r>
    <n v="43277443"/>
    <x v="23"/>
    <n v="3005497"/>
    <n v="11431"/>
    <x v="45"/>
    <x v="2"/>
    <s v="Damen"/>
    <n v="3"/>
    <n v="63.857142857142854"/>
    <n v="191.57142857142856"/>
    <n v="95460"/>
    <x v="0"/>
    <x v="6"/>
    <x v="4"/>
    <x v="1"/>
  </r>
  <r>
    <n v="89567101"/>
    <x v="24"/>
    <n v="9844796"/>
    <n v="12849"/>
    <x v="10"/>
    <x v="3"/>
    <s v="Herren"/>
    <n v="2"/>
    <n v="255.45378151260505"/>
    <n v="510.9075630252101"/>
    <n v="69214"/>
    <x v="0"/>
    <x v="0"/>
    <x v="4"/>
    <x v="4"/>
  </r>
  <r>
    <n v="89567101"/>
    <x v="24"/>
    <n v="9844796"/>
    <n v="10538"/>
    <x v="20"/>
    <x v="0"/>
    <s v="Herren"/>
    <n v="3"/>
    <n v="130.24369747899161"/>
    <n v="390.73109243697479"/>
    <n v="69214"/>
    <x v="0"/>
    <x v="0"/>
    <x v="4"/>
    <x v="4"/>
  </r>
  <r>
    <n v="89567101"/>
    <x v="24"/>
    <n v="9844796"/>
    <n v="13071"/>
    <x v="43"/>
    <x v="1"/>
    <s v="Herren"/>
    <n v="2"/>
    <n v="122.68067226890757"/>
    <n v="245.36134453781514"/>
    <n v="69214"/>
    <x v="0"/>
    <x v="0"/>
    <x v="4"/>
    <x v="4"/>
  </r>
  <r>
    <n v="80909979"/>
    <x v="25"/>
    <n v="1868232"/>
    <n v="13583"/>
    <x v="30"/>
    <x v="1"/>
    <s v="Herren"/>
    <n v="2"/>
    <n v="110.07563025210085"/>
    <n v="220.1512605042017"/>
    <s v="09353"/>
    <x v="1"/>
    <x v="11"/>
    <x v="0"/>
    <x v="0"/>
  </r>
  <r>
    <n v="62203421"/>
    <x v="25"/>
    <n v="3876637"/>
    <n v="12899"/>
    <x v="8"/>
    <x v="3"/>
    <s v="Damen"/>
    <n v="2"/>
    <n v="268.05882352941177"/>
    <n v="536.11764705882354"/>
    <n v="16845"/>
    <x v="1"/>
    <x v="2"/>
    <x v="4"/>
    <x v="1"/>
  </r>
  <r>
    <n v="62203421"/>
    <x v="25"/>
    <n v="3876637"/>
    <n v="13405"/>
    <x v="36"/>
    <x v="1"/>
    <s v="Damen"/>
    <n v="2"/>
    <n v="116.79831932773111"/>
    <n v="233.59663865546221"/>
    <n v="16845"/>
    <x v="1"/>
    <x v="2"/>
    <x v="4"/>
    <x v="1"/>
  </r>
  <r>
    <n v="62203421"/>
    <x v="25"/>
    <n v="3876637"/>
    <n v="13111"/>
    <x v="34"/>
    <x v="1"/>
    <s v="Damen"/>
    <n v="3"/>
    <n v="113.43697478991598"/>
    <n v="340.31092436974791"/>
    <n v="16845"/>
    <x v="1"/>
    <x v="2"/>
    <x v="4"/>
    <x v="1"/>
  </r>
  <r>
    <n v="37450681"/>
    <x v="25"/>
    <n v="1992540"/>
    <n v="11518"/>
    <x v="6"/>
    <x v="2"/>
    <s v="Herren"/>
    <n v="2"/>
    <n v="63.016806722689076"/>
    <n v="126.03361344537815"/>
    <n v="31582"/>
    <x v="3"/>
    <x v="9"/>
    <x v="3"/>
    <x v="1"/>
  </r>
  <r>
    <n v="20026649"/>
    <x v="25"/>
    <n v="9381399"/>
    <n v="11310"/>
    <x v="49"/>
    <x v="2"/>
    <s v="Herren"/>
    <n v="2"/>
    <n v="71.420168067226896"/>
    <n v="142.84033613445379"/>
    <n v="74343"/>
    <x v="0"/>
    <x v="0"/>
    <x v="3"/>
    <x v="1"/>
  </r>
  <r>
    <n v="10876715"/>
    <x v="25"/>
    <n v="9765051"/>
    <n v="12849"/>
    <x v="10"/>
    <x v="3"/>
    <s v="Herren"/>
    <n v="2"/>
    <n v="255.45378151260505"/>
    <n v="510.9075630252101"/>
    <n v="59759"/>
    <x v="2"/>
    <x v="3"/>
    <x v="0"/>
    <x v="1"/>
  </r>
  <r>
    <n v="10876715"/>
    <x v="25"/>
    <n v="9765051"/>
    <n v="13394"/>
    <x v="57"/>
    <x v="1"/>
    <s v="Herren"/>
    <n v="2"/>
    <n v="123.52100840336136"/>
    <n v="247.04201680672273"/>
    <n v="59759"/>
    <x v="2"/>
    <x v="3"/>
    <x v="0"/>
    <x v="1"/>
  </r>
  <r>
    <n v="59637487"/>
    <x v="26"/>
    <n v="5961952"/>
    <n v="10430"/>
    <x v="51"/>
    <x v="0"/>
    <s v="Damen"/>
    <n v="2"/>
    <n v="140.32773109243698"/>
    <n v="280.65546218487395"/>
    <n v="17217"/>
    <x v="3"/>
    <x v="8"/>
    <x v="3"/>
    <x v="1"/>
  </r>
  <r>
    <n v="40379066"/>
    <x v="26"/>
    <n v="9964530"/>
    <n v="11969"/>
    <x v="59"/>
    <x v="2"/>
    <s v="Damen"/>
    <n v="2"/>
    <n v="66.378151260504197"/>
    <n v="132.75630252100839"/>
    <n v="37671"/>
    <x v="2"/>
    <x v="3"/>
    <x v="0"/>
    <x v="1"/>
  </r>
  <r>
    <n v="40379066"/>
    <x v="26"/>
    <n v="9964530"/>
    <n v="13685"/>
    <x v="17"/>
    <x v="1"/>
    <s v="Damen"/>
    <n v="3"/>
    <n v="122.68067226890757"/>
    <n v="368.0420168067227"/>
    <n v="37671"/>
    <x v="2"/>
    <x v="3"/>
    <x v="0"/>
    <x v="1"/>
  </r>
  <r>
    <n v="40379066"/>
    <x v="26"/>
    <n v="9964530"/>
    <n v="13791"/>
    <x v="1"/>
    <x v="1"/>
    <s v="Damen"/>
    <n v="2"/>
    <n v="125.20168067226892"/>
    <n v="250.40336134453784"/>
    <n v="37671"/>
    <x v="2"/>
    <x v="3"/>
    <x v="0"/>
    <x v="1"/>
  </r>
  <r>
    <n v="97167957"/>
    <x v="27"/>
    <n v="7016681"/>
    <n v="10331"/>
    <x v="32"/>
    <x v="0"/>
    <s v="Herren"/>
    <n v="2"/>
    <n v="141.16806722689077"/>
    <n v="282.33613445378154"/>
    <n v="41844"/>
    <x v="2"/>
    <x v="3"/>
    <x v="1"/>
    <x v="2"/>
  </r>
  <r>
    <n v="97167957"/>
    <x v="27"/>
    <n v="7016681"/>
    <n v="11733"/>
    <x v="11"/>
    <x v="2"/>
    <s v="Damen"/>
    <n v="3"/>
    <n v="73.100840336134453"/>
    <n v="219.30252100840335"/>
    <n v="41844"/>
    <x v="2"/>
    <x v="3"/>
    <x v="1"/>
    <x v="2"/>
  </r>
  <r>
    <n v="97167957"/>
    <x v="27"/>
    <n v="7016681"/>
    <n v="11400"/>
    <x v="52"/>
    <x v="2"/>
    <s v="Damen"/>
    <n v="3"/>
    <n v="63.857142857142854"/>
    <n v="191.57142857142856"/>
    <n v="41844"/>
    <x v="2"/>
    <x v="3"/>
    <x v="1"/>
    <x v="2"/>
  </r>
  <r>
    <n v="94495262"/>
    <x v="27"/>
    <n v="9367300"/>
    <n v="10430"/>
    <x v="51"/>
    <x v="0"/>
    <s v="Damen"/>
    <n v="2"/>
    <n v="140.32773109243698"/>
    <n v="280.65546218487395"/>
    <n v="52396"/>
    <x v="2"/>
    <x v="3"/>
    <x v="2"/>
    <x v="3"/>
  </r>
  <r>
    <n v="94495262"/>
    <x v="27"/>
    <n v="9367300"/>
    <n v="10331"/>
    <x v="32"/>
    <x v="0"/>
    <s v="Herren"/>
    <n v="3"/>
    <n v="141.16806722689077"/>
    <n v="423.50420168067228"/>
    <n v="52396"/>
    <x v="2"/>
    <x v="3"/>
    <x v="2"/>
    <x v="3"/>
  </r>
  <r>
    <n v="91060540"/>
    <x v="27"/>
    <n v="8771093"/>
    <n v="10181"/>
    <x v="5"/>
    <x v="0"/>
    <s v="Herren"/>
    <n v="3"/>
    <n v="134.44537815126051"/>
    <n v="403.33613445378154"/>
    <n v="28195"/>
    <x v="3"/>
    <x v="14"/>
    <x v="1"/>
    <x v="3"/>
  </r>
  <r>
    <n v="91060540"/>
    <x v="27"/>
    <n v="8771093"/>
    <n v="11431"/>
    <x v="45"/>
    <x v="2"/>
    <s v="Damen"/>
    <n v="2"/>
    <n v="63.857142857142854"/>
    <n v="127.71428571428571"/>
    <n v="28195"/>
    <x v="3"/>
    <x v="14"/>
    <x v="1"/>
    <x v="3"/>
  </r>
  <r>
    <n v="91060540"/>
    <x v="27"/>
    <n v="8771093"/>
    <n v="12725"/>
    <x v="3"/>
    <x v="3"/>
    <s v="Herren"/>
    <n v="3"/>
    <n v="263.85714285714289"/>
    <n v="791.57142857142867"/>
    <n v="28195"/>
    <x v="3"/>
    <x v="14"/>
    <x v="1"/>
    <x v="3"/>
  </r>
  <r>
    <n v="84103268"/>
    <x v="27"/>
    <n v="3256930"/>
    <n v="11175"/>
    <x v="21"/>
    <x v="2"/>
    <s v="Damen"/>
    <n v="2"/>
    <n v="71.420168067226896"/>
    <n v="142.84033613445379"/>
    <s v="04938"/>
    <x v="1"/>
    <x v="2"/>
    <x v="2"/>
    <x v="0"/>
  </r>
  <r>
    <n v="39603218"/>
    <x v="27"/>
    <n v="4882982"/>
    <n v="12086"/>
    <x v="16"/>
    <x v="3"/>
    <s v="Herren"/>
    <n v="1"/>
    <n v="248.73109243697482"/>
    <n v="248.73109243697482"/>
    <n v="73479"/>
    <x v="0"/>
    <x v="0"/>
    <x v="2"/>
    <x v="1"/>
  </r>
  <r>
    <n v="40604124"/>
    <x v="27"/>
    <n v="4776012"/>
    <n v="13320"/>
    <x v="18"/>
    <x v="1"/>
    <s v="Herren"/>
    <n v="2"/>
    <n v="110.07563025210085"/>
    <n v="220.1512605042017"/>
    <n v="89168"/>
    <x v="0"/>
    <x v="0"/>
    <x v="1"/>
    <x v="1"/>
  </r>
  <r>
    <n v="89593246"/>
    <x v="27"/>
    <n v="9239580"/>
    <n v="11431"/>
    <x v="45"/>
    <x v="2"/>
    <s v="Damen"/>
    <n v="3"/>
    <n v="63.857142857142854"/>
    <n v="191.57142857142856"/>
    <n v="89165"/>
    <x v="0"/>
    <x v="0"/>
    <x v="3"/>
    <x v="4"/>
  </r>
  <r>
    <n v="25077398"/>
    <x v="27"/>
    <n v="1498998"/>
    <n v="13355"/>
    <x v="55"/>
    <x v="1"/>
    <s v="Herren"/>
    <n v="3"/>
    <n v="123.52100840336136"/>
    <n v="370.56302521008411"/>
    <n v="19322"/>
    <x v="1"/>
    <x v="2"/>
    <x v="3"/>
    <x v="1"/>
  </r>
  <r>
    <n v="15080549"/>
    <x v="27"/>
    <n v="8854816"/>
    <n v="12086"/>
    <x v="16"/>
    <x v="3"/>
    <s v="Herren"/>
    <n v="3"/>
    <n v="248.73109243697482"/>
    <n v="746.19327731092449"/>
    <n v="17154"/>
    <x v="3"/>
    <x v="8"/>
    <x v="4"/>
    <x v="1"/>
  </r>
  <r>
    <n v="56094716"/>
    <x v="28"/>
    <n v="7113010"/>
    <n v="10538"/>
    <x v="20"/>
    <x v="0"/>
    <s v="Herren"/>
    <n v="2"/>
    <n v="130.24369747899161"/>
    <n v="260.48739495798321"/>
    <n v="19217"/>
    <x v="3"/>
    <x v="8"/>
    <x v="3"/>
    <x v="1"/>
  </r>
  <r>
    <n v="56094716"/>
    <x v="28"/>
    <n v="7113010"/>
    <n v="10331"/>
    <x v="32"/>
    <x v="0"/>
    <s v="Herren"/>
    <n v="3"/>
    <n v="141.16806722689077"/>
    <n v="423.50420168067228"/>
    <n v="19217"/>
    <x v="3"/>
    <x v="8"/>
    <x v="3"/>
    <x v="1"/>
  </r>
  <r>
    <n v="56094716"/>
    <x v="28"/>
    <n v="7113010"/>
    <n v="12495"/>
    <x v="54"/>
    <x v="3"/>
    <s v="Damen"/>
    <n v="2"/>
    <n v="264.69747899159665"/>
    <n v="529.39495798319331"/>
    <n v="19217"/>
    <x v="3"/>
    <x v="8"/>
    <x v="3"/>
    <x v="1"/>
  </r>
  <r>
    <n v="38489201"/>
    <x v="28"/>
    <n v="4015404"/>
    <n v="12499"/>
    <x v="42"/>
    <x v="3"/>
    <s v="Damen"/>
    <n v="3"/>
    <n v="248.73109243697482"/>
    <n v="746.19327731092449"/>
    <n v="16540"/>
    <x v="1"/>
    <x v="2"/>
    <x v="3"/>
    <x v="1"/>
  </r>
  <r>
    <n v="46915647"/>
    <x v="28"/>
    <n v="9274705"/>
    <n v="13230"/>
    <x v="26"/>
    <x v="1"/>
    <s v="Damen"/>
    <n v="2"/>
    <n v="112.5966386554622"/>
    <n v="225.1932773109244"/>
    <n v="94065"/>
    <x v="0"/>
    <x v="6"/>
    <x v="1"/>
    <x v="1"/>
  </r>
  <r>
    <n v="46915647"/>
    <x v="28"/>
    <n v="9274705"/>
    <n v="11175"/>
    <x v="21"/>
    <x v="2"/>
    <s v="Damen"/>
    <n v="3"/>
    <n v="71.420168067226896"/>
    <n v="214.2605042016807"/>
    <n v="94065"/>
    <x v="0"/>
    <x v="6"/>
    <x v="1"/>
    <x v="1"/>
  </r>
  <r>
    <n v="46915647"/>
    <x v="28"/>
    <n v="9274705"/>
    <n v="11036"/>
    <x v="53"/>
    <x v="2"/>
    <s v="Damen"/>
    <n v="2"/>
    <n v="68.058823529411768"/>
    <n v="136.11764705882354"/>
    <n v="94065"/>
    <x v="0"/>
    <x v="6"/>
    <x v="1"/>
    <x v="1"/>
  </r>
  <r>
    <n v="74423700"/>
    <x v="29"/>
    <n v="6940986"/>
    <n v="13071"/>
    <x v="43"/>
    <x v="1"/>
    <s v="Herren"/>
    <n v="3"/>
    <n v="122.68067226890757"/>
    <n v="368.0420168067227"/>
    <n v="78132"/>
    <x v="0"/>
    <x v="0"/>
    <x v="4"/>
    <x v="0"/>
  </r>
  <r>
    <n v="42438050"/>
    <x v="29"/>
    <n v="8837889"/>
    <n v="10331"/>
    <x v="32"/>
    <x v="0"/>
    <s v="Herren"/>
    <n v="2"/>
    <n v="141.16806722689077"/>
    <n v="282.33613445378154"/>
    <n v="45127"/>
    <x v="2"/>
    <x v="3"/>
    <x v="0"/>
    <x v="1"/>
  </r>
  <r>
    <n v="74423700"/>
    <x v="29"/>
    <n v="6940986"/>
    <n v="13397"/>
    <x v="35"/>
    <x v="1"/>
    <s v="Damen"/>
    <n v="2"/>
    <n v="117.63865546218489"/>
    <n v="235.27731092436977"/>
    <n v="78132"/>
    <x v="0"/>
    <x v="0"/>
    <x v="4"/>
    <x v="0"/>
  </r>
  <r>
    <n v="21527259"/>
    <x v="29"/>
    <n v="1375943"/>
    <n v="10828"/>
    <x v="28"/>
    <x v="0"/>
    <s v="Herren"/>
    <n v="2"/>
    <n v="136.96638655462186"/>
    <n v="273.93277310924373"/>
    <n v="49740"/>
    <x v="3"/>
    <x v="9"/>
    <x v="3"/>
    <x v="1"/>
  </r>
  <r>
    <n v="21527259"/>
    <x v="29"/>
    <n v="1375943"/>
    <n v="11040"/>
    <x v="37"/>
    <x v="2"/>
    <s v="Damen"/>
    <n v="3"/>
    <n v="65.537815126050418"/>
    <n v="196.61344537815125"/>
    <n v="49740"/>
    <x v="3"/>
    <x v="9"/>
    <x v="3"/>
    <x v="1"/>
  </r>
  <r>
    <n v="10081216"/>
    <x v="29"/>
    <n v="8354712"/>
    <n v="14000"/>
    <x v="60"/>
    <x v="4"/>
    <s v="Uni"/>
    <n v="1"/>
    <n v="88.932773109243698"/>
    <n v="88.932773109243698"/>
    <n v="12109"/>
    <x v="1"/>
    <x v="10"/>
    <x v="4"/>
    <x v="2"/>
  </r>
  <r>
    <n v="11477609"/>
    <x v="29"/>
    <n v="1920133"/>
    <n v="14002"/>
    <x v="33"/>
    <x v="4"/>
    <s v="Uni"/>
    <n v="1"/>
    <n v="62.042016806722692"/>
    <n v="62.042016806722692"/>
    <n v="22391"/>
    <x v="3"/>
    <x v="12"/>
    <x v="4"/>
    <x v="3"/>
  </r>
  <r>
    <n v="63671728"/>
    <x v="30"/>
    <n v="5178854"/>
    <n v="11431"/>
    <x v="45"/>
    <x v="2"/>
    <s v="Damen"/>
    <n v="2"/>
    <n v="63.857142857142854"/>
    <n v="127.71428571428571"/>
    <n v="37574"/>
    <x v="3"/>
    <x v="9"/>
    <x v="2"/>
    <x v="0"/>
  </r>
  <r>
    <n v="20066929"/>
    <x v="30"/>
    <n v="4603550"/>
    <n v="12899"/>
    <x v="8"/>
    <x v="3"/>
    <s v="Damen"/>
    <n v="2"/>
    <n v="268.05882352941177"/>
    <n v="536.11764705882354"/>
    <s v="04442"/>
    <x v="1"/>
    <x v="11"/>
    <x v="1"/>
    <x v="1"/>
  </r>
  <r>
    <n v="11054416"/>
    <x v="30"/>
    <n v="1296262"/>
    <n v="14003"/>
    <x v="48"/>
    <x v="4"/>
    <s v="Uni"/>
    <n v="1"/>
    <n v="52.386554621848745"/>
    <n v="52.386554621848745"/>
    <n v="80935"/>
    <x v="0"/>
    <x v="6"/>
    <x v="4"/>
    <x v="4"/>
  </r>
  <r>
    <n v="12630594"/>
    <x v="30"/>
    <n v="1398002"/>
    <n v="14000"/>
    <x v="60"/>
    <x v="4"/>
    <s v="Uni"/>
    <n v="1"/>
    <n v="88.932773109243698"/>
    <n v="88.932773109243698"/>
    <n v="22159"/>
    <x v="3"/>
    <x v="12"/>
    <x v="3"/>
    <x v="2"/>
  </r>
  <r>
    <n v="42815211"/>
    <x v="31"/>
    <n v="4856256"/>
    <n v="12725"/>
    <x v="3"/>
    <x v="3"/>
    <s v="Herren"/>
    <n v="3"/>
    <n v="263.85714285714289"/>
    <n v="791.57142857142867"/>
    <n v="39629"/>
    <x v="1"/>
    <x v="4"/>
    <x v="1"/>
    <x v="1"/>
  </r>
  <r>
    <n v="27255404"/>
    <x v="31"/>
    <n v="2750811"/>
    <n v="12710"/>
    <x v="56"/>
    <x v="3"/>
    <s v="Damen"/>
    <n v="2"/>
    <n v="259.65546218487395"/>
    <n v="519.31092436974791"/>
    <n v="45711"/>
    <x v="2"/>
    <x v="3"/>
    <x v="1"/>
    <x v="1"/>
  </r>
  <r>
    <n v="19772250"/>
    <x v="31"/>
    <n v="3912700"/>
    <n v="13685"/>
    <x v="17"/>
    <x v="1"/>
    <s v="Damen"/>
    <n v="2"/>
    <n v="122.68067226890757"/>
    <n v="245.36134453781514"/>
    <n v="50181"/>
    <x v="2"/>
    <x v="3"/>
    <x v="2"/>
    <x v="1"/>
  </r>
  <r>
    <n v="19772250"/>
    <x v="31"/>
    <n v="3912700"/>
    <n v="13394"/>
    <x v="57"/>
    <x v="1"/>
    <s v="Herren"/>
    <n v="2"/>
    <n v="123.52100840336136"/>
    <n v="247.04201680672273"/>
    <n v="50181"/>
    <x v="2"/>
    <x v="3"/>
    <x v="2"/>
    <x v="1"/>
  </r>
  <r>
    <n v="65968127"/>
    <x v="32"/>
    <n v="4080286"/>
    <n v="10538"/>
    <x v="20"/>
    <x v="0"/>
    <s v="Herren"/>
    <n v="3"/>
    <n v="130.24369747899161"/>
    <n v="390.73109243697479"/>
    <s v="06188"/>
    <x v="1"/>
    <x v="4"/>
    <x v="3"/>
    <x v="0"/>
  </r>
  <r>
    <n v="65968127"/>
    <x v="32"/>
    <n v="4080286"/>
    <n v="11561"/>
    <x v="13"/>
    <x v="2"/>
    <s v="Herren"/>
    <n v="2"/>
    <n v="66.378151260504197"/>
    <n v="132.75630252100839"/>
    <s v="06188"/>
    <x v="1"/>
    <x v="4"/>
    <x v="3"/>
    <x v="0"/>
  </r>
  <r>
    <n v="65968127"/>
    <x v="32"/>
    <n v="4080286"/>
    <n v="12149"/>
    <x v="27"/>
    <x v="3"/>
    <s v="Damen"/>
    <n v="2"/>
    <n v="264.69747899159665"/>
    <n v="529.39495798319331"/>
    <s v="06188"/>
    <x v="1"/>
    <x v="4"/>
    <x v="3"/>
    <x v="0"/>
  </r>
  <r>
    <n v="36551801"/>
    <x v="32"/>
    <n v="7056233"/>
    <n v="11969"/>
    <x v="59"/>
    <x v="2"/>
    <s v="Damen"/>
    <n v="3"/>
    <n v="66.378151260504197"/>
    <n v="199.1344537815126"/>
    <n v="52499"/>
    <x v="2"/>
    <x v="3"/>
    <x v="2"/>
    <x v="1"/>
  </r>
  <r>
    <n v="36551801"/>
    <x v="32"/>
    <n v="7056233"/>
    <n v="12086"/>
    <x v="16"/>
    <x v="3"/>
    <s v="Herren"/>
    <n v="2"/>
    <n v="248.73109243697482"/>
    <n v="497.46218487394964"/>
    <n v="52499"/>
    <x v="2"/>
    <x v="3"/>
    <x v="2"/>
    <x v="1"/>
  </r>
  <r>
    <n v="36551801"/>
    <x v="32"/>
    <n v="7056233"/>
    <n v="12735"/>
    <x v="50"/>
    <x v="3"/>
    <s v="Damen"/>
    <n v="3"/>
    <n v="268.05882352941177"/>
    <n v="804.17647058823536"/>
    <n v="52499"/>
    <x v="2"/>
    <x v="3"/>
    <x v="2"/>
    <x v="1"/>
  </r>
  <r>
    <n v="85419877"/>
    <x v="33"/>
    <n v="6194434"/>
    <n v="12086"/>
    <x v="16"/>
    <x v="3"/>
    <s v="Herren"/>
    <n v="2"/>
    <n v="248.73109243697482"/>
    <n v="497.46218487394964"/>
    <n v="66440"/>
    <x v="2"/>
    <x v="15"/>
    <x v="0"/>
    <x v="0"/>
  </r>
  <r>
    <n v="85419877"/>
    <x v="33"/>
    <n v="6194434"/>
    <n v="12430"/>
    <x v="61"/>
    <x v="3"/>
    <s v="Damen"/>
    <n v="3"/>
    <n v="256.29411764705884"/>
    <n v="768.88235294117658"/>
    <n v="66440"/>
    <x v="2"/>
    <x v="15"/>
    <x v="0"/>
    <x v="0"/>
  </r>
  <r>
    <n v="76711120"/>
    <x v="33"/>
    <n v="6220958"/>
    <n v="12086"/>
    <x v="16"/>
    <x v="3"/>
    <s v="Herren"/>
    <n v="2"/>
    <n v="248.73109243697482"/>
    <n v="497.46218487394964"/>
    <n v="97342"/>
    <x v="0"/>
    <x v="6"/>
    <x v="4"/>
    <x v="0"/>
  </r>
  <r>
    <n v="34518457"/>
    <x v="33"/>
    <n v="7191591"/>
    <n v="13405"/>
    <x v="36"/>
    <x v="1"/>
    <s v="Damen"/>
    <n v="3"/>
    <n v="116.79831932773111"/>
    <n v="350.39495798319331"/>
    <n v="57271"/>
    <x v="2"/>
    <x v="3"/>
    <x v="0"/>
    <x v="1"/>
  </r>
  <r>
    <n v="27515364"/>
    <x v="33"/>
    <n v="8885721"/>
    <n v="10561"/>
    <x v="19"/>
    <x v="0"/>
    <s v="Herren"/>
    <n v="2"/>
    <n v="133.60504201680675"/>
    <n v="267.2100840336135"/>
    <s v="07929"/>
    <x v="1"/>
    <x v="1"/>
    <x v="0"/>
    <x v="1"/>
  </r>
  <r>
    <n v="27515364"/>
    <x v="33"/>
    <n v="8885721"/>
    <n v="13397"/>
    <x v="35"/>
    <x v="1"/>
    <s v="Damen"/>
    <n v="2"/>
    <n v="117.63865546218489"/>
    <n v="235.27731092436977"/>
    <s v="07929"/>
    <x v="1"/>
    <x v="1"/>
    <x v="0"/>
    <x v="1"/>
  </r>
  <r>
    <n v="27515364"/>
    <x v="33"/>
    <n v="8885721"/>
    <n v="13651"/>
    <x v="39"/>
    <x v="1"/>
    <s v="Herren"/>
    <n v="2"/>
    <n v="112.5966386554622"/>
    <n v="225.1932773109244"/>
    <s v="07929"/>
    <x v="1"/>
    <x v="1"/>
    <x v="0"/>
    <x v="1"/>
  </r>
  <r>
    <n v="27515364"/>
    <x v="33"/>
    <n v="8885721"/>
    <n v="13394"/>
    <x v="57"/>
    <x v="1"/>
    <s v="Herren"/>
    <n v="3"/>
    <n v="123.52100840336136"/>
    <n v="370.56302521008411"/>
    <s v="07929"/>
    <x v="1"/>
    <x v="1"/>
    <x v="0"/>
    <x v="1"/>
  </r>
  <r>
    <n v="27515364"/>
    <x v="33"/>
    <n v="8885721"/>
    <n v="13302"/>
    <x v="46"/>
    <x v="1"/>
    <s v="Damen"/>
    <n v="3"/>
    <n v="121.00000000000001"/>
    <n v="363.00000000000006"/>
    <s v="07929"/>
    <x v="1"/>
    <x v="1"/>
    <x v="0"/>
    <x v="1"/>
  </r>
  <r>
    <n v="70559899"/>
    <x v="34"/>
    <n v="9127207"/>
    <n v="13699"/>
    <x v="25"/>
    <x v="1"/>
    <s v="Damen"/>
    <n v="3"/>
    <n v="119.31932773109244"/>
    <n v="357.9579831932773"/>
    <n v="39326"/>
    <x v="1"/>
    <x v="4"/>
    <x v="3"/>
    <x v="0"/>
  </r>
  <r>
    <n v="12295773"/>
    <x v="34"/>
    <n v="2410091"/>
    <n v="14002"/>
    <x v="33"/>
    <x v="4"/>
    <s v="Uni"/>
    <n v="1"/>
    <n v="62.042016806722692"/>
    <n v="62.042016806722692"/>
    <n v="10319"/>
    <x v="1"/>
    <x v="10"/>
    <x v="0"/>
    <x v="3"/>
  </r>
  <r>
    <n v="12630594"/>
    <x v="34"/>
    <n v="1398002"/>
    <n v="14001"/>
    <x v="15"/>
    <x v="4"/>
    <s v="Uni"/>
    <n v="1"/>
    <n v="71.705882352941174"/>
    <n v="71.705882352941174"/>
    <n v="10553"/>
    <x v="1"/>
    <x v="10"/>
    <x v="0"/>
    <x v="4"/>
  </r>
  <r>
    <n v="13327983"/>
    <x v="34"/>
    <n v="2053301"/>
    <n v="14002"/>
    <x v="33"/>
    <x v="4"/>
    <s v="Uni"/>
    <n v="1"/>
    <n v="62.042016806722692"/>
    <n v="62.042016806722692"/>
    <n v="12109"/>
    <x v="1"/>
    <x v="10"/>
    <x v="2"/>
    <x v="4"/>
  </r>
  <r>
    <n v="26766215"/>
    <x v="35"/>
    <n v="6273345"/>
    <n v="13653"/>
    <x v="38"/>
    <x v="1"/>
    <s v="Damen"/>
    <n v="3"/>
    <n v="121.00000000000001"/>
    <n v="363.00000000000006"/>
    <n v="90762"/>
    <x v="0"/>
    <x v="6"/>
    <x v="1"/>
    <x v="1"/>
  </r>
  <r>
    <n v="26766215"/>
    <x v="35"/>
    <n v="6273345"/>
    <n v="13111"/>
    <x v="34"/>
    <x v="1"/>
    <s v="Damen"/>
    <n v="3"/>
    <n v="113.43697478991598"/>
    <n v="340.31092436974791"/>
    <n v="90762"/>
    <x v="0"/>
    <x v="6"/>
    <x v="1"/>
    <x v="1"/>
  </r>
  <r>
    <n v="26766215"/>
    <x v="35"/>
    <n v="6273345"/>
    <n v="13394"/>
    <x v="57"/>
    <x v="1"/>
    <s v="Herren"/>
    <n v="2"/>
    <n v="123.52100840336136"/>
    <n v="247.04201680672273"/>
    <n v="90762"/>
    <x v="0"/>
    <x v="6"/>
    <x v="1"/>
    <x v="1"/>
  </r>
  <r>
    <n v="31186665"/>
    <x v="35"/>
    <n v="6631864"/>
    <n v="10331"/>
    <x v="32"/>
    <x v="0"/>
    <s v="Herren"/>
    <n v="3"/>
    <n v="141.16806722689077"/>
    <n v="423.50420168067228"/>
    <n v="56410"/>
    <x v="2"/>
    <x v="7"/>
    <x v="4"/>
    <x v="1"/>
  </r>
  <r>
    <n v="86025617"/>
    <x v="36"/>
    <n v="6233134"/>
    <n v="11777"/>
    <x v="29"/>
    <x v="2"/>
    <s v="Herren"/>
    <n v="2"/>
    <n v="63.016806722689076"/>
    <n v="126.03361344537815"/>
    <n v="35745"/>
    <x v="2"/>
    <x v="5"/>
    <x v="1"/>
    <x v="0"/>
  </r>
  <r>
    <n v="63688258"/>
    <x v="36"/>
    <n v="8831250"/>
    <n v="12086"/>
    <x v="16"/>
    <x v="3"/>
    <s v="Herren"/>
    <n v="1"/>
    <n v="248.73109243697482"/>
    <n v="248.73109243697482"/>
    <n v="68159"/>
    <x v="0"/>
    <x v="0"/>
    <x v="1"/>
    <x v="0"/>
  </r>
  <r>
    <n v="63688258"/>
    <x v="36"/>
    <n v="8831250"/>
    <n v="10181"/>
    <x v="5"/>
    <x v="0"/>
    <s v="Herren"/>
    <n v="2"/>
    <n v="134.44537815126051"/>
    <n v="268.89075630252103"/>
    <n v="68159"/>
    <x v="0"/>
    <x v="0"/>
    <x v="1"/>
    <x v="0"/>
  </r>
  <r>
    <n v="26653061"/>
    <x v="36"/>
    <n v="7695344"/>
    <n v="12634"/>
    <x v="41"/>
    <x v="3"/>
    <s v="Herren"/>
    <n v="2"/>
    <n v="265.53781512605042"/>
    <n v="531.07563025210084"/>
    <n v="31840"/>
    <x v="3"/>
    <x v="9"/>
    <x v="3"/>
    <x v="1"/>
  </r>
  <r>
    <n v="26584121"/>
    <x v="36"/>
    <n v="8432196"/>
    <n v="10181"/>
    <x v="5"/>
    <x v="0"/>
    <s v="Herren"/>
    <n v="3"/>
    <n v="134.44537815126051"/>
    <n v="403.33613445378154"/>
    <n v="39615"/>
    <x v="1"/>
    <x v="4"/>
    <x v="2"/>
    <x v="1"/>
  </r>
  <r>
    <n v="26584121"/>
    <x v="36"/>
    <n v="8432196"/>
    <n v="10181"/>
    <x v="5"/>
    <x v="0"/>
    <s v="Herren"/>
    <n v="3"/>
    <n v="134.44537815126051"/>
    <n v="403.33613445378154"/>
    <n v="39615"/>
    <x v="1"/>
    <x v="4"/>
    <x v="2"/>
    <x v="1"/>
  </r>
  <r>
    <n v="26584121"/>
    <x v="36"/>
    <n v="8432196"/>
    <n v="12495"/>
    <x v="54"/>
    <x v="3"/>
    <s v="Damen"/>
    <n v="3"/>
    <n v="264.69747899159665"/>
    <n v="794.09243697478996"/>
    <n v="39615"/>
    <x v="1"/>
    <x v="4"/>
    <x v="2"/>
    <x v="1"/>
  </r>
  <r>
    <n v="26584121"/>
    <x v="36"/>
    <n v="8432196"/>
    <n v="12058"/>
    <x v="44"/>
    <x v="3"/>
    <s v="Damen"/>
    <n v="3"/>
    <n v="267.218487394958"/>
    <n v="801.65546218487407"/>
    <n v="39615"/>
    <x v="1"/>
    <x v="4"/>
    <x v="2"/>
    <x v="1"/>
  </r>
  <r>
    <n v="26584121"/>
    <x v="36"/>
    <n v="8432196"/>
    <n v="13337"/>
    <x v="23"/>
    <x v="1"/>
    <s v="Herren"/>
    <n v="2"/>
    <n v="118.47899159663866"/>
    <n v="236.95798319327733"/>
    <n v="39615"/>
    <x v="1"/>
    <x v="4"/>
    <x v="2"/>
    <x v="1"/>
  </r>
  <r>
    <n v="12295773"/>
    <x v="36"/>
    <n v="2410091"/>
    <n v="14003"/>
    <x v="48"/>
    <x v="4"/>
    <s v="Uni"/>
    <n v="1"/>
    <n v="52.386554621848745"/>
    <n v="52.386554621848745"/>
    <n v="22391"/>
    <x v="3"/>
    <x v="12"/>
    <x v="3"/>
    <x v="4"/>
  </r>
  <r>
    <n v="94674519"/>
    <x v="37"/>
    <n v="9844796"/>
    <n v="11156"/>
    <x v="14"/>
    <x v="2"/>
    <s v="Herren"/>
    <n v="2"/>
    <n v="74.78151260504201"/>
    <n v="149.56302521008402"/>
    <n v="69214"/>
    <x v="0"/>
    <x v="0"/>
    <x v="0"/>
    <x v="3"/>
  </r>
  <r>
    <n v="10097002"/>
    <x v="37"/>
    <n v="8828372"/>
    <n v="14002"/>
    <x v="33"/>
    <x v="4"/>
    <s v="Uni"/>
    <n v="1"/>
    <n v="62.042016806722692"/>
    <n v="62.042016806722692"/>
    <n v="22523"/>
    <x v="3"/>
    <x v="12"/>
    <x v="3"/>
    <x v="3"/>
  </r>
  <r>
    <n v="12853597"/>
    <x v="37"/>
    <n v="6682193"/>
    <n v="14002"/>
    <x v="33"/>
    <x v="4"/>
    <s v="Uni"/>
    <n v="1"/>
    <n v="62.042016806722692"/>
    <n v="62.042016806722692"/>
    <n v="13629"/>
    <x v="1"/>
    <x v="10"/>
    <x v="2"/>
    <x v="3"/>
  </r>
  <r>
    <n v="34661679"/>
    <x v="38"/>
    <n v="4882048"/>
    <n v="12149"/>
    <x v="27"/>
    <x v="3"/>
    <s v="Damen"/>
    <n v="2"/>
    <n v="264.69747899159665"/>
    <n v="529.39495798319331"/>
    <n v="74653"/>
    <x v="0"/>
    <x v="0"/>
    <x v="3"/>
    <x v="1"/>
  </r>
  <r>
    <n v="34661679"/>
    <x v="38"/>
    <n v="4882048"/>
    <n v="10181"/>
    <x v="5"/>
    <x v="0"/>
    <s v="Herren"/>
    <n v="3"/>
    <n v="134.44537815126051"/>
    <n v="403.33613445378154"/>
    <n v="74653"/>
    <x v="0"/>
    <x v="0"/>
    <x v="3"/>
    <x v="1"/>
  </r>
  <r>
    <n v="10047397"/>
    <x v="38"/>
    <n v="1790486"/>
    <n v="12098"/>
    <x v="58"/>
    <x v="3"/>
    <s v="Herren"/>
    <n v="1"/>
    <n v="257.97478991596643"/>
    <n v="257.97478991596643"/>
    <n v="93086"/>
    <x v="0"/>
    <x v="6"/>
    <x v="3"/>
    <x v="1"/>
  </r>
  <r>
    <n v="34661679"/>
    <x v="38"/>
    <n v="4882048"/>
    <n v="11081"/>
    <x v="2"/>
    <x v="2"/>
    <s v="Damen"/>
    <n v="2"/>
    <n v="70.579831932773104"/>
    <n v="141.15966386554621"/>
    <n v="74653"/>
    <x v="0"/>
    <x v="0"/>
    <x v="3"/>
    <x v="1"/>
  </r>
  <r>
    <n v="10047397"/>
    <x v="38"/>
    <n v="1790486"/>
    <n v="13355"/>
    <x v="55"/>
    <x v="1"/>
    <s v="Herren"/>
    <n v="1"/>
    <n v="123.52100840336136"/>
    <n v="123.52100840336136"/>
    <n v="93086"/>
    <x v="0"/>
    <x v="6"/>
    <x v="3"/>
    <x v="1"/>
  </r>
  <r>
    <n v="10047397"/>
    <x v="38"/>
    <n v="1790486"/>
    <n v="11733"/>
    <x v="11"/>
    <x v="2"/>
    <s v="Damen"/>
    <n v="1"/>
    <n v="73.100840336134453"/>
    <n v="73.100840336134453"/>
    <n v="93086"/>
    <x v="0"/>
    <x v="6"/>
    <x v="3"/>
    <x v="1"/>
  </r>
  <r>
    <n v="95240459"/>
    <x v="39"/>
    <n v="1758106"/>
    <n v="12495"/>
    <x v="54"/>
    <x v="3"/>
    <s v="Damen"/>
    <n v="2"/>
    <n v="264.69747899159665"/>
    <n v="529.39495798319331"/>
    <n v="31535"/>
    <x v="3"/>
    <x v="9"/>
    <x v="4"/>
    <x v="3"/>
  </r>
  <r>
    <n v="95240459"/>
    <x v="39"/>
    <n v="1758106"/>
    <n v="13791"/>
    <x v="1"/>
    <x v="1"/>
    <s v="Damen"/>
    <n v="3"/>
    <n v="125.20168067226892"/>
    <n v="375.60504201680675"/>
    <n v="31535"/>
    <x v="3"/>
    <x v="9"/>
    <x v="4"/>
    <x v="3"/>
  </r>
  <r>
    <n v="95240459"/>
    <x v="39"/>
    <n v="1758106"/>
    <n v="13355"/>
    <x v="55"/>
    <x v="1"/>
    <s v="Herren"/>
    <n v="2"/>
    <n v="123.52100840336136"/>
    <n v="247.04201680672273"/>
    <n v="31535"/>
    <x v="3"/>
    <x v="9"/>
    <x v="4"/>
    <x v="3"/>
  </r>
  <r>
    <n v="65408504"/>
    <x v="39"/>
    <n v="8509586"/>
    <n v="10828"/>
    <x v="28"/>
    <x v="0"/>
    <s v="Herren"/>
    <n v="3"/>
    <n v="136.96638655462186"/>
    <n v="410.89915966386559"/>
    <s v="03185"/>
    <x v="1"/>
    <x v="2"/>
    <x v="4"/>
    <x v="0"/>
  </r>
  <r>
    <n v="65408504"/>
    <x v="39"/>
    <n v="8509586"/>
    <n v="11310"/>
    <x v="49"/>
    <x v="2"/>
    <s v="Herren"/>
    <n v="2"/>
    <n v="71.420168067226896"/>
    <n v="142.84033613445379"/>
    <s v="03185"/>
    <x v="1"/>
    <x v="2"/>
    <x v="4"/>
    <x v="0"/>
  </r>
  <r>
    <n v="65408504"/>
    <x v="39"/>
    <n v="8509586"/>
    <n v="12086"/>
    <x v="16"/>
    <x v="3"/>
    <s v="Herren"/>
    <n v="2"/>
    <n v="248.73109243697482"/>
    <n v="497.46218487394964"/>
    <s v="03185"/>
    <x v="1"/>
    <x v="2"/>
    <x v="4"/>
    <x v="0"/>
  </r>
  <r>
    <n v="65408504"/>
    <x v="39"/>
    <n v="8509586"/>
    <n v="13302"/>
    <x v="46"/>
    <x v="1"/>
    <s v="Damen"/>
    <n v="2"/>
    <n v="121.00000000000001"/>
    <n v="242.00000000000003"/>
    <s v="03185"/>
    <x v="1"/>
    <x v="2"/>
    <x v="4"/>
    <x v="0"/>
  </r>
  <r>
    <n v="65408504"/>
    <x v="39"/>
    <n v="8509586"/>
    <n v="13302"/>
    <x v="46"/>
    <x v="1"/>
    <s v="Damen"/>
    <n v="3"/>
    <n v="121.00000000000001"/>
    <n v="363.00000000000006"/>
    <s v="03185"/>
    <x v="1"/>
    <x v="2"/>
    <x v="4"/>
    <x v="0"/>
  </r>
  <r>
    <n v="59240358"/>
    <x v="39"/>
    <n v="3970299"/>
    <n v="11156"/>
    <x v="14"/>
    <x v="2"/>
    <s v="Herren"/>
    <n v="3"/>
    <n v="74.78151260504201"/>
    <n v="224.34453781512605"/>
    <n v="23879"/>
    <x v="3"/>
    <x v="13"/>
    <x v="2"/>
    <x v="1"/>
  </r>
  <r>
    <n v="59240358"/>
    <x v="39"/>
    <n v="3970299"/>
    <n v="12430"/>
    <x v="61"/>
    <x v="3"/>
    <s v="Damen"/>
    <n v="3"/>
    <n v="256.29411764705884"/>
    <n v="768.88235294117658"/>
    <n v="23879"/>
    <x v="3"/>
    <x v="13"/>
    <x v="2"/>
    <x v="1"/>
  </r>
  <r>
    <n v="59240358"/>
    <x v="39"/>
    <n v="3970299"/>
    <n v="13230"/>
    <x v="26"/>
    <x v="1"/>
    <s v="Damen"/>
    <n v="2"/>
    <n v="112.5966386554622"/>
    <n v="225.1932773109244"/>
    <n v="23879"/>
    <x v="3"/>
    <x v="13"/>
    <x v="2"/>
    <x v="1"/>
  </r>
  <r>
    <n v="59240358"/>
    <x v="39"/>
    <n v="3970299"/>
    <n v="13397"/>
    <x v="35"/>
    <x v="1"/>
    <s v="Damen"/>
    <n v="2"/>
    <n v="117.63865546218489"/>
    <n v="235.27731092436977"/>
    <n v="23879"/>
    <x v="3"/>
    <x v="13"/>
    <x v="2"/>
    <x v="1"/>
  </r>
  <r>
    <n v="59240358"/>
    <x v="39"/>
    <n v="3970299"/>
    <n v="13394"/>
    <x v="57"/>
    <x v="1"/>
    <s v="Herren"/>
    <n v="2"/>
    <n v="123.52100840336136"/>
    <n v="247.04201680672273"/>
    <n v="23879"/>
    <x v="3"/>
    <x v="13"/>
    <x v="2"/>
    <x v="1"/>
  </r>
  <r>
    <n v="44210850"/>
    <x v="39"/>
    <n v="7026643"/>
    <n v="11969"/>
    <x v="59"/>
    <x v="2"/>
    <s v="Damen"/>
    <n v="3"/>
    <n v="66.378151260504197"/>
    <n v="199.1344537815126"/>
    <n v="21502"/>
    <x v="3"/>
    <x v="13"/>
    <x v="4"/>
    <x v="1"/>
  </r>
  <r>
    <n v="31075720"/>
    <x v="39"/>
    <n v="4851483"/>
    <n v="10339"/>
    <x v="7"/>
    <x v="0"/>
    <s v="Damen"/>
    <n v="3"/>
    <n v="130.24369747899161"/>
    <n v="390.73109243697479"/>
    <n v="49124"/>
    <x v="3"/>
    <x v="9"/>
    <x v="3"/>
    <x v="1"/>
  </r>
  <r>
    <n v="48525212"/>
    <x v="40"/>
    <n v="3986536"/>
    <n v="12899"/>
    <x v="8"/>
    <x v="3"/>
    <s v="Damen"/>
    <n v="1"/>
    <n v="268.05882352941177"/>
    <n v="268.05882352941177"/>
    <n v="73066"/>
    <x v="0"/>
    <x v="0"/>
    <x v="2"/>
    <x v="1"/>
  </r>
  <r>
    <n v="60927534"/>
    <x v="40"/>
    <n v="8912983"/>
    <n v="10381"/>
    <x v="12"/>
    <x v="0"/>
    <s v="Damen"/>
    <n v="2"/>
    <n v="132.76470588235296"/>
    <n v="265.52941176470591"/>
    <s v="03130"/>
    <x v="1"/>
    <x v="2"/>
    <x v="3"/>
    <x v="1"/>
  </r>
  <r>
    <n v="60927534"/>
    <x v="40"/>
    <n v="8912983"/>
    <n v="12430"/>
    <x v="61"/>
    <x v="3"/>
    <s v="Damen"/>
    <n v="3"/>
    <n v="256.29411764705884"/>
    <n v="768.88235294117658"/>
    <s v="03130"/>
    <x v="1"/>
    <x v="2"/>
    <x v="3"/>
    <x v="1"/>
  </r>
  <r>
    <n v="60927534"/>
    <x v="40"/>
    <n v="8912983"/>
    <n v="12710"/>
    <x v="56"/>
    <x v="3"/>
    <s v="Damen"/>
    <n v="3"/>
    <n v="259.65546218487395"/>
    <n v="778.96638655462186"/>
    <s v="03130"/>
    <x v="1"/>
    <x v="2"/>
    <x v="3"/>
    <x v="1"/>
  </r>
  <r>
    <n v="48525212"/>
    <x v="40"/>
    <n v="3986536"/>
    <n v="10339"/>
    <x v="7"/>
    <x v="0"/>
    <s v="Damen"/>
    <n v="2"/>
    <n v="130.24369747899161"/>
    <n v="260.48739495798321"/>
    <n v="73066"/>
    <x v="0"/>
    <x v="0"/>
    <x v="2"/>
    <x v="1"/>
  </r>
  <r>
    <n v="59969126"/>
    <x v="41"/>
    <n v="2939711"/>
    <n v="13791"/>
    <x v="1"/>
    <x v="1"/>
    <s v="Damen"/>
    <n v="3"/>
    <n v="125.20168067226892"/>
    <n v="375.60504201680675"/>
    <n v="58256"/>
    <x v="2"/>
    <x v="3"/>
    <x v="0"/>
    <x v="1"/>
  </r>
  <r>
    <n v="80509182"/>
    <x v="41"/>
    <n v="5451247"/>
    <n v="11518"/>
    <x v="6"/>
    <x v="2"/>
    <s v="Herren"/>
    <n v="3"/>
    <n v="63.016806722689076"/>
    <n v="189.05042016806723"/>
    <n v="72401"/>
    <x v="0"/>
    <x v="0"/>
    <x v="0"/>
    <x v="0"/>
  </r>
  <r>
    <n v="19445859"/>
    <x v="41"/>
    <n v="1348698"/>
    <n v="11341"/>
    <x v="4"/>
    <x v="2"/>
    <s v="Herren"/>
    <n v="2"/>
    <n v="63.857142857142854"/>
    <n v="127.71428571428571"/>
    <n v="56856"/>
    <x v="2"/>
    <x v="7"/>
    <x v="1"/>
    <x v="1"/>
  </r>
  <r>
    <n v="75887494"/>
    <x v="41"/>
    <n v="7984837"/>
    <n v="11036"/>
    <x v="53"/>
    <x v="2"/>
    <s v="Damen"/>
    <n v="2"/>
    <n v="68.058823529411768"/>
    <n v="136.11764705882354"/>
    <n v="76684"/>
    <x v="0"/>
    <x v="0"/>
    <x v="1"/>
    <x v="0"/>
  </r>
  <r>
    <n v="10306431"/>
    <x v="41"/>
    <n v="5566808"/>
    <n v="14002"/>
    <x v="33"/>
    <x v="4"/>
    <s v="Uni"/>
    <n v="1"/>
    <n v="62.042016806722692"/>
    <n v="62.042016806722692"/>
    <n v="10627"/>
    <x v="1"/>
    <x v="10"/>
    <x v="4"/>
    <x v="1"/>
  </r>
  <r>
    <n v="52816193"/>
    <x v="42"/>
    <n v="2764667"/>
    <n v="12634"/>
    <x v="41"/>
    <x v="3"/>
    <s v="Herren"/>
    <n v="3"/>
    <n v="265.53781512605042"/>
    <n v="796.61344537815125"/>
    <s v="09623"/>
    <x v="1"/>
    <x v="11"/>
    <x v="1"/>
    <x v="1"/>
  </r>
  <r>
    <n v="13218582"/>
    <x v="42"/>
    <n v="2815811"/>
    <n v="13320"/>
    <x v="18"/>
    <x v="1"/>
    <s v="Herren"/>
    <n v="3"/>
    <n v="110.07563025210085"/>
    <n v="330.22689075630257"/>
    <n v="32657"/>
    <x v="2"/>
    <x v="3"/>
    <x v="3"/>
    <x v="1"/>
  </r>
  <r>
    <n v="10081216"/>
    <x v="42"/>
    <n v="8354712"/>
    <n v="14003"/>
    <x v="48"/>
    <x v="4"/>
    <s v="Uni"/>
    <n v="1"/>
    <n v="52.386554621848745"/>
    <n v="52.386554621848745"/>
    <n v="10629"/>
    <x v="1"/>
    <x v="10"/>
    <x v="1"/>
    <x v="0"/>
  </r>
  <r>
    <n v="10306431"/>
    <x v="42"/>
    <n v="5566808"/>
    <n v="14003"/>
    <x v="48"/>
    <x v="4"/>
    <s v="Uni"/>
    <n v="1"/>
    <n v="52.386554621848745"/>
    <n v="52.386554621848745"/>
    <n v="12249"/>
    <x v="1"/>
    <x v="10"/>
    <x v="1"/>
    <x v="1"/>
  </r>
  <r>
    <n v="12325366"/>
    <x v="43"/>
    <n v="9384058"/>
    <n v="11036"/>
    <x v="53"/>
    <x v="2"/>
    <s v="Damen"/>
    <n v="2"/>
    <n v="68.058823529411768"/>
    <n v="136.11764705882354"/>
    <n v="75323"/>
    <x v="0"/>
    <x v="0"/>
    <x v="1"/>
    <x v="1"/>
  </r>
  <r>
    <n v="85302043"/>
    <x v="44"/>
    <n v="1402367"/>
    <n v="12551"/>
    <x v="22"/>
    <x v="3"/>
    <s v="Herren"/>
    <n v="3"/>
    <n v="259.65546218487395"/>
    <n v="778.96638655462186"/>
    <s v="06667"/>
    <x v="1"/>
    <x v="4"/>
    <x v="1"/>
    <x v="0"/>
  </r>
  <r>
    <n v="37006310"/>
    <x v="44"/>
    <n v="5712070"/>
    <n v="13363"/>
    <x v="24"/>
    <x v="1"/>
    <s v="Herren"/>
    <n v="3"/>
    <n v="116.79831932773111"/>
    <n v="350.39495798319331"/>
    <s v="04600"/>
    <x v="1"/>
    <x v="1"/>
    <x v="3"/>
    <x v="1"/>
  </r>
  <r>
    <n v="22146126"/>
    <x v="44"/>
    <n v="9102049"/>
    <n v="13394"/>
    <x v="57"/>
    <x v="1"/>
    <s v="Herren"/>
    <n v="2"/>
    <n v="123.52100840336136"/>
    <n v="247.04201680672273"/>
    <n v="38685"/>
    <x v="3"/>
    <x v="9"/>
    <x v="1"/>
    <x v="1"/>
  </r>
  <r>
    <n v="10047398"/>
    <x v="44"/>
    <n v="1790486"/>
    <n v="14003"/>
    <x v="48"/>
    <x v="4"/>
    <s v="Uni"/>
    <n v="1"/>
    <n v="52.386554621848745"/>
    <n v="52.386554621848745"/>
    <n v="81369"/>
    <x v="0"/>
    <x v="6"/>
    <x v="4"/>
    <x v="2"/>
  </r>
  <r>
    <n v="10097002"/>
    <x v="44"/>
    <n v="8828372"/>
    <n v="14002"/>
    <x v="33"/>
    <x v="4"/>
    <s v="Uni"/>
    <n v="1"/>
    <n v="62.042016806722692"/>
    <n v="62.042016806722692"/>
    <n v="10627"/>
    <x v="1"/>
    <x v="10"/>
    <x v="0"/>
    <x v="1"/>
  </r>
  <r>
    <n v="86848590"/>
    <x v="45"/>
    <n v="8354712"/>
    <n v="12153"/>
    <x v="9"/>
    <x v="3"/>
    <s v="Herren"/>
    <n v="2"/>
    <n v="247.89075630252103"/>
    <n v="495.78151260504205"/>
    <n v="17268"/>
    <x v="1"/>
    <x v="2"/>
    <x v="2"/>
    <x v="0"/>
  </r>
  <r>
    <n v="86848590"/>
    <x v="45"/>
    <n v="8354712"/>
    <n v="12551"/>
    <x v="22"/>
    <x v="3"/>
    <s v="Herren"/>
    <n v="2"/>
    <n v="259.65546218487395"/>
    <n v="519.31092436974791"/>
    <n v="17268"/>
    <x v="1"/>
    <x v="2"/>
    <x v="2"/>
    <x v="0"/>
  </r>
  <r>
    <n v="86848590"/>
    <x v="45"/>
    <n v="8354712"/>
    <n v="13685"/>
    <x v="17"/>
    <x v="1"/>
    <s v="Damen"/>
    <n v="3"/>
    <n v="122.68067226890757"/>
    <n v="368.0420168067227"/>
    <n v="17268"/>
    <x v="1"/>
    <x v="2"/>
    <x v="2"/>
    <x v="0"/>
  </r>
  <r>
    <n v="86848590"/>
    <x v="45"/>
    <n v="8354712"/>
    <n v="13363"/>
    <x v="24"/>
    <x v="1"/>
    <s v="Herren"/>
    <n v="2"/>
    <n v="116.79831932773111"/>
    <n v="233.59663865546221"/>
    <n v="17268"/>
    <x v="1"/>
    <x v="2"/>
    <x v="2"/>
    <x v="0"/>
  </r>
  <r>
    <n v="86848590"/>
    <x v="45"/>
    <n v="8354712"/>
    <n v="13355"/>
    <x v="55"/>
    <x v="1"/>
    <s v="Herren"/>
    <n v="2"/>
    <n v="123.52100840336136"/>
    <n v="247.04201680672273"/>
    <n v="17268"/>
    <x v="1"/>
    <x v="2"/>
    <x v="2"/>
    <x v="0"/>
  </r>
  <r>
    <n v="20208702"/>
    <x v="45"/>
    <n v="7156173"/>
    <n v="10430"/>
    <x v="51"/>
    <x v="0"/>
    <s v="Damen"/>
    <n v="3"/>
    <n v="140.32773109243698"/>
    <n v="420.98319327731093"/>
    <n v="82256"/>
    <x v="0"/>
    <x v="6"/>
    <x v="0"/>
    <x v="1"/>
  </r>
  <r>
    <n v="19388684"/>
    <x v="45"/>
    <n v="6664941"/>
    <n v="10198"/>
    <x v="47"/>
    <x v="0"/>
    <s v="Damen"/>
    <n v="2"/>
    <n v="130.24369747899161"/>
    <n v="260.48739495798321"/>
    <n v="70806"/>
    <x v="0"/>
    <x v="0"/>
    <x v="1"/>
    <x v="1"/>
  </r>
  <r>
    <n v="42722852"/>
    <x v="45"/>
    <n v="9849929"/>
    <n v="10561"/>
    <x v="19"/>
    <x v="0"/>
    <s v="Herren"/>
    <n v="2"/>
    <n v="133.60504201680675"/>
    <n v="267.2100840336135"/>
    <n v="14542"/>
    <x v="1"/>
    <x v="2"/>
    <x v="4"/>
    <x v="1"/>
  </r>
  <r>
    <n v="42722852"/>
    <x v="45"/>
    <n v="9849929"/>
    <n v="12634"/>
    <x v="41"/>
    <x v="3"/>
    <s v="Herren"/>
    <n v="3"/>
    <n v="265.53781512605042"/>
    <n v="796.61344537815125"/>
    <n v="14542"/>
    <x v="1"/>
    <x v="2"/>
    <x v="4"/>
    <x v="1"/>
  </r>
  <r>
    <n v="42722852"/>
    <x v="45"/>
    <n v="9849929"/>
    <n v="12551"/>
    <x v="22"/>
    <x v="3"/>
    <s v="Herren"/>
    <n v="2"/>
    <n v="259.65546218487395"/>
    <n v="519.31092436974791"/>
    <n v="14542"/>
    <x v="1"/>
    <x v="2"/>
    <x v="4"/>
    <x v="1"/>
  </r>
  <r>
    <n v="27802048"/>
    <x v="45"/>
    <n v="6142173"/>
    <n v="11310"/>
    <x v="49"/>
    <x v="2"/>
    <s v="Herren"/>
    <n v="2"/>
    <n v="71.420168067226896"/>
    <n v="142.84033613445379"/>
    <n v="34346"/>
    <x v="3"/>
    <x v="9"/>
    <x v="4"/>
    <x v="1"/>
  </r>
  <r>
    <n v="22370975"/>
    <x v="45"/>
    <n v="3252904"/>
    <n v="11040"/>
    <x v="37"/>
    <x v="2"/>
    <s v="Damen"/>
    <n v="3"/>
    <n v="65.537815126050418"/>
    <n v="196.61344537815125"/>
    <n v="24937"/>
    <x v="3"/>
    <x v="13"/>
    <x v="0"/>
    <x v="1"/>
  </r>
  <r>
    <n v="22370975"/>
    <x v="45"/>
    <n v="3252904"/>
    <n v="12149"/>
    <x v="27"/>
    <x v="3"/>
    <s v="Damen"/>
    <n v="2"/>
    <n v="264.69747899159665"/>
    <n v="529.39495798319331"/>
    <n v="24937"/>
    <x v="3"/>
    <x v="13"/>
    <x v="0"/>
    <x v="1"/>
  </r>
  <r>
    <n v="22370975"/>
    <x v="45"/>
    <n v="3252904"/>
    <n v="12849"/>
    <x v="10"/>
    <x v="3"/>
    <s v="Herren"/>
    <n v="2"/>
    <n v="255.45378151260505"/>
    <n v="510.9075630252101"/>
    <n v="24937"/>
    <x v="3"/>
    <x v="13"/>
    <x v="0"/>
    <x v="1"/>
  </r>
  <r>
    <n v="19764477"/>
    <x v="45"/>
    <n v="5819861"/>
    <n v="10538"/>
    <x v="20"/>
    <x v="0"/>
    <s v="Herren"/>
    <n v="2"/>
    <n v="130.24369747899161"/>
    <n v="260.48739495798321"/>
    <n v="49716"/>
    <x v="3"/>
    <x v="9"/>
    <x v="4"/>
    <x v="1"/>
  </r>
  <r>
    <n v="19764477"/>
    <x v="45"/>
    <n v="5819861"/>
    <n v="10339"/>
    <x v="7"/>
    <x v="0"/>
    <s v="Damen"/>
    <n v="3"/>
    <n v="130.24369747899161"/>
    <n v="390.73109243697479"/>
    <n v="49716"/>
    <x v="3"/>
    <x v="9"/>
    <x v="4"/>
    <x v="1"/>
  </r>
  <r>
    <n v="19764477"/>
    <x v="45"/>
    <n v="5819861"/>
    <n v="13230"/>
    <x v="26"/>
    <x v="1"/>
    <s v="Damen"/>
    <n v="3"/>
    <n v="112.5966386554622"/>
    <n v="337.78991596638662"/>
    <n v="49716"/>
    <x v="3"/>
    <x v="9"/>
    <x v="4"/>
    <x v="1"/>
  </r>
  <r>
    <n v="42278798"/>
    <x v="46"/>
    <n v="1857983"/>
    <n v="12430"/>
    <x v="61"/>
    <x v="3"/>
    <s v="Damen"/>
    <n v="2"/>
    <n v="256.29411764705884"/>
    <n v="512.58823529411768"/>
    <n v="99638"/>
    <x v="1"/>
    <x v="1"/>
    <x v="3"/>
    <x v="1"/>
  </r>
  <r>
    <n v="28257128"/>
    <x v="46"/>
    <n v="9921069"/>
    <n v="10181"/>
    <x v="5"/>
    <x v="0"/>
    <s v="Herren"/>
    <n v="2"/>
    <n v="134.44537815126051"/>
    <n v="268.89075630252103"/>
    <n v="35321"/>
    <x v="2"/>
    <x v="5"/>
    <x v="1"/>
    <x v="1"/>
  </r>
  <r>
    <n v="98849111"/>
    <x v="47"/>
    <n v="9367300"/>
    <n v="12899"/>
    <x v="8"/>
    <x v="3"/>
    <s v="Damen"/>
    <n v="2"/>
    <n v="268.05882352941177"/>
    <n v="536.11764705882354"/>
    <n v="52396"/>
    <x v="2"/>
    <x v="3"/>
    <x v="1"/>
    <x v="2"/>
  </r>
  <r>
    <n v="98655355"/>
    <x v="47"/>
    <n v="3326436"/>
    <n v="11733"/>
    <x v="11"/>
    <x v="2"/>
    <s v="Damen"/>
    <n v="3"/>
    <n v="73.100840336134453"/>
    <n v="219.30252100840335"/>
    <s v="09376"/>
    <x v="1"/>
    <x v="11"/>
    <x v="2"/>
    <x v="2"/>
  </r>
  <r>
    <n v="98655355"/>
    <x v="47"/>
    <n v="3326436"/>
    <n v="12499"/>
    <x v="42"/>
    <x v="3"/>
    <s v="Damen"/>
    <n v="2"/>
    <n v="248.73109243697482"/>
    <n v="497.46218487394964"/>
    <s v="09376"/>
    <x v="1"/>
    <x v="11"/>
    <x v="2"/>
    <x v="2"/>
  </r>
  <r>
    <n v="98655355"/>
    <x v="47"/>
    <n v="3326436"/>
    <n v="13583"/>
    <x v="30"/>
    <x v="1"/>
    <s v="Herren"/>
    <n v="2"/>
    <n v="110.07563025210085"/>
    <n v="220.1512605042017"/>
    <s v="09376"/>
    <x v="1"/>
    <x v="11"/>
    <x v="2"/>
    <x v="2"/>
  </r>
  <r>
    <n v="95069953"/>
    <x v="47"/>
    <n v="2815811"/>
    <n v="10381"/>
    <x v="12"/>
    <x v="0"/>
    <s v="Damen"/>
    <n v="2"/>
    <n v="132.76470588235296"/>
    <n v="265.52941176470591"/>
    <n v="32657"/>
    <x v="2"/>
    <x v="3"/>
    <x v="3"/>
    <x v="3"/>
  </r>
  <r>
    <n v="45351172"/>
    <x v="47"/>
    <n v="4449021"/>
    <n v="12098"/>
    <x v="58"/>
    <x v="3"/>
    <s v="Herren"/>
    <n v="1"/>
    <n v="257.97478991596643"/>
    <n v="257.97478991596643"/>
    <n v="79674"/>
    <x v="0"/>
    <x v="0"/>
    <x v="1"/>
    <x v="1"/>
  </r>
  <r>
    <n v="89020148"/>
    <x v="47"/>
    <n v="3326436"/>
    <n v="10538"/>
    <x v="20"/>
    <x v="0"/>
    <s v="Herren"/>
    <n v="2"/>
    <n v="130.24369747899161"/>
    <n v="260.48739495798321"/>
    <s v="09376"/>
    <x v="1"/>
    <x v="11"/>
    <x v="4"/>
    <x v="4"/>
  </r>
  <r>
    <n v="89020148"/>
    <x v="47"/>
    <n v="3326436"/>
    <n v="11969"/>
    <x v="59"/>
    <x v="2"/>
    <s v="Damen"/>
    <n v="2"/>
    <n v="66.378151260504197"/>
    <n v="132.75630252100839"/>
    <s v="09376"/>
    <x v="1"/>
    <x v="11"/>
    <x v="4"/>
    <x v="4"/>
  </r>
  <r>
    <n v="89020148"/>
    <x v="47"/>
    <n v="3326436"/>
    <n v="11969"/>
    <x v="59"/>
    <x v="2"/>
    <s v="Damen"/>
    <n v="2"/>
    <n v="66.378151260504197"/>
    <n v="132.75630252100839"/>
    <s v="09376"/>
    <x v="1"/>
    <x v="11"/>
    <x v="4"/>
    <x v="4"/>
  </r>
  <r>
    <n v="89020148"/>
    <x v="47"/>
    <n v="3326436"/>
    <n v="11561"/>
    <x v="13"/>
    <x v="2"/>
    <s v="Herren"/>
    <n v="3"/>
    <n v="66.378151260504197"/>
    <n v="199.1344537815126"/>
    <s v="09376"/>
    <x v="1"/>
    <x v="11"/>
    <x v="4"/>
    <x v="4"/>
  </r>
  <r>
    <n v="89020148"/>
    <x v="47"/>
    <n v="3326436"/>
    <n v="13651"/>
    <x v="39"/>
    <x v="1"/>
    <s v="Herren"/>
    <n v="2"/>
    <n v="112.5966386554622"/>
    <n v="225.1932773109244"/>
    <s v="09376"/>
    <x v="1"/>
    <x v="11"/>
    <x v="4"/>
    <x v="4"/>
  </r>
  <r>
    <n v="42077773"/>
    <x v="47"/>
    <n v="5511829"/>
    <n v="10828"/>
    <x v="28"/>
    <x v="0"/>
    <s v="Herren"/>
    <n v="3"/>
    <n v="136.96638655462186"/>
    <n v="410.89915966386559"/>
    <n v="42477"/>
    <x v="2"/>
    <x v="3"/>
    <x v="2"/>
    <x v="1"/>
  </r>
  <r>
    <n v="42077773"/>
    <x v="47"/>
    <n v="5511829"/>
    <n v="12735"/>
    <x v="50"/>
    <x v="3"/>
    <s v="Damen"/>
    <n v="3"/>
    <n v="268.05882352941177"/>
    <n v="804.17647058823536"/>
    <n v="42477"/>
    <x v="2"/>
    <x v="3"/>
    <x v="2"/>
    <x v="1"/>
  </r>
  <r>
    <n v="42077773"/>
    <x v="47"/>
    <n v="5511829"/>
    <n v="13337"/>
    <x v="23"/>
    <x v="1"/>
    <s v="Herren"/>
    <n v="3"/>
    <n v="118.47899159663866"/>
    <n v="355.43697478991601"/>
    <n v="42477"/>
    <x v="2"/>
    <x v="3"/>
    <x v="2"/>
    <x v="1"/>
  </r>
  <r>
    <n v="41325217"/>
    <x v="47"/>
    <n v="9717063"/>
    <n v="10538"/>
    <x v="20"/>
    <x v="0"/>
    <s v="Herren"/>
    <n v="2"/>
    <n v="130.24369747899161"/>
    <n v="260.48739495798321"/>
    <s v="01968"/>
    <x v="1"/>
    <x v="2"/>
    <x v="0"/>
    <x v="1"/>
  </r>
  <r>
    <n v="41325217"/>
    <x v="47"/>
    <n v="9717063"/>
    <n v="10381"/>
    <x v="12"/>
    <x v="0"/>
    <s v="Damen"/>
    <n v="2"/>
    <n v="132.76470588235296"/>
    <n v="265.52941176470591"/>
    <s v="01968"/>
    <x v="1"/>
    <x v="2"/>
    <x v="0"/>
    <x v="1"/>
  </r>
  <r>
    <n v="41325217"/>
    <x v="47"/>
    <n v="9717063"/>
    <n v="10381"/>
    <x v="12"/>
    <x v="0"/>
    <s v="Damen"/>
    <n v="2"/>
    <n v="132.76470588235296"/>
    <n v="265.52941176470591"/>
    <s v="01968"/>
    <x v="1"/>
    <x v="2"/>
    <x v="0"/>
    <x v="1"/>
  </r>
  <r>
    <n v="23907578"/>
    <x v="47"/>
    <n v="1006618"/>
    <n v="12430"/>
    <x v="61"/>
    <x v="3"/>
    <s v="Damen"/>
    <n v="3"/>
    <n v="256.29411764705884"/>
    <n v="768.88235294117658"/>
    <n v="61194"/>
    <x v="2"/>
    <x v="5"/>
    <x v="4"/>
    <x v="1"/>
  </r>
  <r>
    <n v="23907578"/>
    <x v="47"/>
    <n v="1006618"/>
    <n v="13337"/>
    <x v="23"/>
    <x v="1"/>
    <s v="Herren"/>
    <n v="2"/>
    <n v="118.47899159663866"/>
    <n v="236.95798319327733"/>
    <n v="61194"/>
    <x v="2"/>
    <x v="5"/>
    <x v="4"/>
    <x v="1"/>
  </r>
  <r>
    <n v="15103191"/>
    <x v="48"/>
    <n v="1760298"/>
    <n v="12899"/>
    <x v="8"/>
    <x v="3"/>
    <s v="Damen"/>
    <n v="1"/>
    <n v="268.05882352941177"/>
    <n v="268.05882352941177"/>
    <n v="97332"/>
    <x v="0"/>
    <x v="6"/>
    <x v="3"/>
    <x v="1"/>
  </r>
  <r>
    <n v="78784354"/>
    <x v="48"/>
    <n v="7555955"/>
    <n v="12634"/>
    <x v="41"/>
    <x v="3"/>
    <s v="Herren"/>
    <n v="1"/>
    <n v="265.53781512605042"/>
    <n v="265.53781512605042"/>
    <n v="86529"/>
    <x v="0"/>
    <x v="6"/>
    <x v="0"/>
    <x v="0"/>
  </r>
  <r>
    <n v="35214899"/>
    <x v="48"/>
    <n v="8553903"/>
    <n v="12634"/>
    <x v="41"/>
    <x v="3"/>
    <s v="Herren"/>
    <n v="1"/>
    <n v="265.53781512605042"/>
    <n v="265.53781512605042"/>
    <n v="77694"/>
    <x v="0"/>
    <x v="0"/>
    <x v="2"/>
    <x v="1"/>
  </r>
  <r>
    <n v="91543057"/>
    <x v="48"/>
    <n v="8854816"/>
    <n v="12058"/>
    <x v="44"/>
    <x v="3"/>
    <s v="Damen"/>
    <n v="3"/>
    <n v="267.218487394958"/>
    <n v="801.65546218487407"/>
    <n v="17154"/>
    <x v="3"/>
    <x v="8"/>
    <x v="0"/>
    <x v="3"/>
  </r>
  <r>
    <n v="15103191"/>
    <x v="48"/>
    <n v="1760298"/>
    <n v="12499"/>
    <x v="42"/>
    <x v="3"/>
    <s v="Damen"/>
    <n v="3"/>
    <n v="248.73109243697482"/>
    <n v="746.19327731092449"/>
    <n v="97332"/>
    <x v="0"/>
    <x v="6"/>
    <x v="3"/>
    <x v="1"/>
  </r>
  <r>
    <n v="50405773"/>
    <x v="48"/>
    <n v="8067277"/>
    <n v="12499"/>
    <x v="42"/>
    <x v="3"/>
    <s v="Damen"/>
    <n v="1"/>
    <n v="248.73109243697482"/>
    <n v="248.73109243697482"/>
    <n v="74653"/>
    <x v="0"/>
    <x v="0"/>
    <x v="3"/>
    <x v="1"/>
  </r>
  <r>
    <n v="76124333"/>
    <x v="48"/>
    <n v="9093881"/>
    <n v="12495"/>
    <x v="54"/>
    <x v="3"/>
    <s v="Damen"/>
    <n v="2"/>
    <n v="264.69747899159665"/>
    <n v="529.39495798319331"/>
    <n v="38871"/>
    <x v="1"/>
    <x v="4"/>
    <x v="2"/>
    <x v="0"/>
  </r>
  <r>
    <n v="50405773"/>
    <x v="48"/>
    <n v="8067277"/>
    <n v="12499"/>
    <x v="42"/>
    <x v="3"/>
    <s v="Damen"/>
    <n v="2"/>
    <n v="248.73109243697482"/>
    <n v="497.46218487394964"/>
    <n v="74653"/>
    <x v="0"/>
    <x v="0"/>
    <x v="3"/>
    <x v="1"/>
  </r>
  <r>
    <n v="74830369"/>
    <x v="48"/>
    <n v="9700959"/>
    <n v="13405"/>
    <x v="36"/>
    <x v="1"/>
    <s v="Damen"/>
    <n v="2"/>
    <n v="116.79831932773111"/>
    <n v="233.59663865546221"/>
    <n v="35216"/>
    <x v="2"/>
    <x v="5"/>
    <x v="2"/>
    <x v="0"/>
  </r>
  <r>
    <n v="15103191"/>
    <x v="48"/>
    <n v="1760298"/>
    <n v="13071"/>
    <x v="43"/>
    <x v="1"/>
    <s v="Herren"/>
    <n v="3"/>
    <n v="122.68067226890757"/>
    <n v="368.0420168067227"/>
    <n v="97332"/>
    <x v="0"/>
    <x v="6"/>
    <x v="3"/>
    <x v="1"/>
  </r>
  <r>
    <n v="35214899"/>
    <x v="48"/>
    <n v="8553903"/>
    <n v="13320"/>
    <x v="18"/>
    <x v="1"/>
    <s v="Herren"/>
    <n v="3"/>
    <n v="110.07563025210085"/>
    <n v="330.22689075630257"/>
    <n v="77694"/>
    <x v="0"/>
    <x v="0"/>
    <x v="2"/>
    <x v="1"/>
  </r>
  <r>
    <n v="78784354"/>
    <x v="48"/>
    <n v="7555955"/>
    <n v="13363"/>
    <x v="24"/>
    <x v="1"/>
    <s v="Herren"/>
    <n v="2"/>
    <n v="116.79831932773111"/>
    <n v="233.59663865546221"/>
    <n v="86529"/>
    <x v="0"/>
    <x v="6"/>
    <x v="0"/>
    <x v="0"/>
  </r>
  <r>
    <n v="15103191"/>
    <x v="48"/>
    <n v="1760298"/>
    <n v="13320"/>
    <x v="18"/>
    <x v="1"/>
    <s v="Herren"/>
    <n v="2"/>
    <n v="110.07563025210085"/>
    <n v="220.1512605042017"/>
    <n v="97332"/>
    <x v="0"/>
    <x v="6"/>
    <x v="3"/>
    <x v="1"/>
  </r>
  <r>
    <n v="50405773"/>
    <x v="48"/>
    <n v="8067277"/>
    <n v="11400"/>
    <x v="52"/>
    <x v="2"/>
    <s v="Damen"/>
    <n v="3"/>
    <n v="63.857142857142854"/>
    <n v="191.57142857142856"/>
    <n v="74653"/>
    <x v="0"/>
    <x v="0"/>
    <x v="3"/>
    <x v="1"/>
  </r>
  <r>
    <n v="15103191"/>
    <x v="48"/>
    <n v="1760298"/>
    <n v="11969"/>
    <x v="59"/>
    <x v="2"/>
    <s v="Damen"/>
    <n v="2"/>
    <n v="66.378151260504197"/>
    <n v="132.75630252100839"/>
    <n v="97332"/>
    <x v="0"/>
    <x v="6"/>
    <x v="3"/>
    <x v="1"/>
  </r>
  <r>
    <n v="82971709"/>
    <x v="49"/>
    <n v="8399878"/>
    <n v="11175"/>
    <x v="21"/>
    <x v="2"/>
    <s v="Damen"/>
    <n v="3"/>
    <n v="71.420168067226896"/>
    <n v="214.2605042016807"/>
    <n v="39615"/>
    <x v="1"/>
    <x v="4"/>
    <x v="2"/>
    <x v="0"/>
  </r>
  <r>
    <n v="83517491"/>
    <x v="50"/>
    <n v="9589715"/>
    <n v="11036"/>
    <x v="53"/>
    <x v="2"/>
    <s v="Damen"/>
    <n v="3"/>
    <n v="68.058823529411768"/>
    <n v="204.1764705882353"/>
    <n v="37186"/>
    <x v="3"/>
    <x v="9"/>
    <x v="4"/>
    <x v="0"/>
  </r>
  <r>
    <n v="83517491"/>
    <x v="50"/>
    <n v="9589715"/>
    <n v="12149"/>
    <x v="27"/>
    <x v="3"/>
    <s v="Damen"/>
    <n v="3"/>
    <n v="264.69747899159665"/>
    <n v="794.09243697478996"/>
    <n v="37186"/>
    <x v="3"/>
    <x v="9"/>
    <x v="4"/>
    <x v="0"/>
  </r>
  <r>
    <n v="64476463"/>
    <x v="50"/>
    <n v="4219907"/>
    <n v="10430"/>
    <x v="51"/>
    <x v="0"/>
    <s v="Damen"/>
    <n v="3"/>
    <n v="140.32773109243698"/>
    <n v="420.98319327731093"/>
    <n v="34281"/>
    <x v="2"/>
    <x v="5"/>
    <x v="4"/>
    <x v="0"/>
  </r>
  <r>
    <n v="64476463"/>
    <x v="50"/>
    <n v="4219907"/>
    <n v="12899"/>
    <x v="8"/>
    <x v="3"/>
    <s v="Damen"/>
    <n v="2"/>
    <n v="268.05882352941177"/>
    <n v="536.11764705882354"/>
    <n v="34281"/>
    <x v="2"/>
    <x v="5"/>
    <x v="4"/>
    <x v="0"/>
  </r>
  <r>
    <n v="64476463"/>
    <x v="50"/>
    <n v="4219907"/>
    <n v="13405"/>
    <x v="36"/>
    <x v="1"/>
    <s v="Damen"/>
    <n v="2"/>
    <n v="116.79831932773111"/>
    <n v="233.59663865546221"/>
    <n v="34281"/>
    <x v="2"/>
    <x v="5"/>
    <x v="4"/>
    <x v="0"/>
  </r>
  <r>
    <n v="42976628"/>
    <x v="50"/>
    <n v="8438975"/>
    <n v="12098"/>
    <x v="58"/>
    <x v="3"/>
    <s v="Herren"/>
    <n v="3"/>
    <n v="257.97478991596643"/>
    <n v="773.92436974789928"/>
    <n v="99448"/>
    <x v="1"/>
    <x v="1"/>
    <x v="4"/>
    <x v="1"/>
  </r>
  <r>
    <n v="34509186"/>
    <x v="50"/>
    <n v="9197331"/>
    <n v="10381"/>
    <x v="12"/>
    <x v="0"/>
    <s v="Damen"/>
    <n v="2"/>
    <n v="132.76470588235296"/>
    <n v="265.52941176470591"/>
    <s v="06780"/>
    <x v="1"/>
    <x v="4"/>
    <x v="1"/>
    <x v="1"/>
  </r>
  <r>
    <n v="19239067"/>
    <x v="51"/>
    <n v="5229063"/>
    <n v="10430"/>
    <x v="51"/>
    <x v="0"/>
    <s v="Damen"/>
    <n v="2"/>
    <n v="140.32773109243698"/>
    <n v="280.65546218487395"/>
    <n v="24534"/>
    <x v="3"/>
    <x v="13"/>
    <x v="1"/>
    <x v="1"/>
  </r>
  <r>
    <n v="19239067"/>
    <x v="51"/>
    <n v="5229063"/>
    <n v="11040"/>
    <x v="37"/>
    <x v="2"/>
    <s v="Damen"/>
    <n v="2"/>
    <n v="65.537815126050418"/>
    <n v="131.07563025210084"/>
    <n v="24534"/>
    <x v="3"/>
    <x v="13"/>
    <x v="1"/>
    <x v="1"/>
  </r>
  <r>
    <n v="19239067"/>
    <x v="51"/>
    <n v="5229063"/>
    <n v="12849"/>
    <x v="10"/>
    <x v="3"/>
    <s v="Herren"/>
    <n v="2"/>
    <n v="255.45378151260505"/>
    <n v="510.9075630252101"/>
    <n v="24534"/>
    <x v="3"/>
    <x v="13"/>
    <x v="1"/>
    <x v="1"/>
  </r>
  <r>
    <n v="17628737"/>
    <x v="51"/>
    <n v="5029654"/>
    <n v="13337"/>
    <x v="23"/>
    <x v="1"/>
    <s v="Herren"/>
    <n v="3"/>
    <n v="118.47899159663866"/>
    <n v="355.43697478991601"/>
    <s v="04758"/>
    <x v="1"/>
    <x v="11"/>
    <x v="1"/>
    <x v="1"/>
  </r>
  <r>
    <n v="82072824"/>
    <x v="52"/>
    <n v="7905698"/>
    <n v="12735"/>
    <x v="50"/>
    <x v="3"/>
    <s v="Damen"/>
    <n v="1"/>
    <n v="268.05882352941177"/>
    <n v="268.05882352941177"/>
    <n v="78112"/>
    <x v="0"/>
    <x v="0"/>
    <x v="3"/>
    <x v="0"/>
  </r>
  <r>
    <n v="96226580"/>
    <x v="52"/>
    <n v="7982981"/>
    <n v="10181"/>
    <x v="5"/>
    <x v="0"/>
    <s v="Herren"/>
    <n v="3"/>
    <n v="134.44537815126051"/>
    <n v="403.33613445378154"/>
    <n v="76855"/>
    <x v="2"/>
    <x v="7"/>
    <x v="1"/>
    <x v="3"/>
  </r>
  <r>
    <n v="96226580"/>
    <x v="52"/>
    <n v="7982981"/>
    <n v="11081"/>
    <x v="2"/>
    <x v="2"/>
    <s v="Damen"/>
    <n v="3"/>
    <n v="70.579831932773104"/>
    <n v="211.7394957983193"/>
    <n v="76855"/>
    <x v="2"/>
    <x v="7"/>
    <x v="1"/>
    <x v="3"/>
  </r>
  <r>
    <n v="96226580"/>
    <x v="52"/>
    <n v="7982981"/>
    <n v="13337"/>
    <x v="23"/>
    <x v="1"/>
    <s v="Herren"/>
    <n v="2"/>
    <n v="118.47899159663866"/>
    <n v="236.95798319327733"/>
    <n v="76855"/>
    <x v="2"/>
    <x v="7"/>
    <x v="1"/>
    <x v="3"/>
  </r>
  <r>
    <n v="95237409"/>
    <x v="52"/>
    <n v="1398252"/>
    <n v="11081"/>
    <x v="2"/>
    <x v="2"/>
    <s v="Damen"/>
    <n v="3"/>
    <n v="70.579831932773104"/>
    <n v="211.7394957983193"/>
    <s v="02943"/>
    <x v="1"/>
    <x v="11"/>
    <x v="3"/>
    <x v="3"/>
  </r>
  <r>
    <n v="82072824"/>
    <x v="52"/>
    <n v="7905698"/>
    <n v="10722"/>
    <x v="40"/>
    <x v="0"/>
    <s v="Herren"/>
    <n v="2"/>
    <n v="136.96638655462186"/>
    <n v="273.93277310924373"/>
    <n v="78112"/>
    <x v="0"/>
    <x v="0"/>
    <x v="3"/>
    <x v="0"/>
  </r>
  <r>
    <n v="17819850"/>
    <x v="52"/>
    <n v="5990613"/>
    <n v="12058"/>
    <x v="44"/>
    <x v="3"/>
    <s v="Damen"/>
    <n v="2"/>
    <n v="267.218487394958"/>
    <n v="534.43697478991601"/>
    <s v="01744"/>
    <x v="1"/>
    <x v="11"/>
    <x v="3"/>
    <x v="1"/>
  </r>
  <r>
    <n v="84505048"/>
    <x v="53"/>
    <n v="1557354"/>
    <n v="13302"/>
    <x v="46"/>
    <x v="1"/>
    <s v="Damen"/>
    <n v="3"/>
    <n v="121.00000000000001"/>
    <n v="363.00000000000006"/>
    <s v="06343"/>
    <x v="1"/>
    <x v="4"/>
    <x v="0"/>
    <x v="0"/>
  </r>
  <r>
    <n v="84505048"/>
    <x v="53"/>
    <n v="1557354"/>
    <n v="13651"/>
    <x v="39"/>
    <x v="1"/>
    <s v="Herren"/>
    <n v="3"/>
    <n v="112.5966386554622"/>
    <n v="337.78991596638662"/>
    <s v="06343"/>
    <x v="1"/>
    <x v="4"/>
    <x v="0"/>
    <x v="0"/>
  </r>
  <r>
    <n v="40351313"/>
    <x v="53"/>
    <n v="2931575"/>
    <n v="13651"/>
    <x v="39"/>
    <x v="1"/>
    <s v="Herren"/>
    <n v="3"/>
    <n v="112.5966386554622"/>
    <n v="337.78991596638662"/>
    <n v="36323"/>
    <x v="2"/>
    <x v="5"/>
    <x v="0"/>
    <x v="1"/>
  </r>
  <r>
    <n v="25452334"/>
    <x v="53"/>
    <n v="9687183"/>
    <n v="12495"/>
    <x v="54"/>
    <x v="3"/>
    <s v="Damen"/>
    <n v="2"/>
    <n v="264.69747899159665"/>
    <n v="529.39495798319331"/>
    <n v="39288"/>
    <x v="1"/>
    <x v="4"/>
    <x v="2"/>
    <x v="1"/>
  </r>
  <r>
    <n v="25452334"/>
    <x v="53"/>
    <n v="9687183"/>
    <n v="12058"/>
    <x v="44"/>
    <x v="3"/>
    <s v="Damen"/>
    <n v="3"/>
    <n v="267.218487394958"/>
    <n v="801.65546218487407"/>
    <n v="39288"/>
    <x v="1"/>
    <x v="4"/>
    <x v="2"/>
    <x v="1"/>
  </r>
  <r>
    <n v="85393823"/>
    <x v="54"/>
    <n v="4614279"/>
    <n v="10722"/>
    <x v="40"/>
    <x v="0"/>
    <s v="Herren"/>
    <n v="3"/>
    <n v="136.96638655462186"/>
    <n v="410.89915966386559"/>
    <s v="07806"/>
    <x v="1"/>
    <x v="1"/>
    <x v="3"/>
    <x v="0"/>
  </r>
  <r>
    <n v="85393823"/>
    <x v="54"/>
    <n v="4614279"/>
    <n v="13337"/>
    <x v="23"/>
    <x v="1"/>
    <s v="Herren"/>
    <n v="2"/>
    <n v="118.47899159663866"/>
    <n v="236.95798319327733"/>
    <s v="07806"/>
    <x v="1"/>
    <x v="1"/>
    <x v="3"/>
    <x v="0"/>
  </r>
  <r>
    <n v="59877805"/>
    <x v="54"/>
    <n v="5191829"/>
    <n v="12899"/>
    <x v="8"/>
    <x v="3"/>
    <s v="Damen"/>
    <n v="3"/>
    <n v="268.05882352941177"/>
    <n v="804.17647058823536"/>
    <n v="53489"/>
    <x v="2"/>
    <x v="7"/>
    <x v="0"/>
    <x v="1"/>
  </r>
  <r>
    <n v="11042826"/>
    <x v="54"/>
    <n v="6480523"/>
    <n v="14002"/>
    <x v="33"/>
    <x v="4"/>
    <s v="Uni"/>
    <n v="1"/>
    <n v="62.042016806722692"/>
    <n v="62.042016806722692"/>
    <n v="12349"/>
    <x v="1"/>
    <x v="10"/>
    <x v="4"/>
    <x v="0"/>
  </r>
  <r>
    <n v="97891046"/>
    <x v="55"/>
    <n v="3612810"/>
    <n v="13651"/>
    <x v="39"/>
    <x v="1"/>
    <s v="Herren"/>
    <n v="2"/>
    <n v="112.5966386554622"/>
    <n v="225.1932773109244"/>
    <n v="51491"/>
    <x v="2"/>
    <x v="3"/>
    <x v="0"/>
    <x v="2"/>
  </r>
  <r>
    <n v="42439730"/>
    <x v="55"/>
    <n v="5781405"/>
    <n v="13355"/>
    <x v="55"/>
    <x v="1"/>
    <s v="Herren"/>
    <n v="3"/>
    <n v="123.52100840336136"/>
    <n v="370.56302521008411"/>
    <n v="51702"/>
    <x v="2"/>
    <x v="3"/>
    <x v="0"/>
    <x v="1"/>
  </r>
  <r>
    <n v="51644275"/>
    <x v="56"/>
    <n v="7975725"/>
    <n v="12430"/>
    <x v="61"/>
    <x v="3"/>
    <s v="Damen"/>
    <n v="1"/>
    <n v="256.29411764705884"/>
    <n v="256.29411764705884"/>
    <n v="86316"/>
    <x v="0"/>
    <x v="6"/>
    <x v="1"/>
    <x v="1"/>
  </r>
  <r>
    <n v="51644275"/>
    <x v="56"/>
    <n v="7975725"/>
    <n v="13791"/>
    <x v="1"/>
    <x v="1"/>
    <s v="Damen"/>
    <n v="3"/>
    <n v="125.20168067226892"/>
    <n v="375.60504201680675"/>
    <n v="86316"/>
    <x v="0"/>
    <x v="6"/>
    <x v="1"/>
    <x v="1"/>
  </r>
  <r>
    <n v="51644275"/>
    <x v="56"/>
    <n v="7975725"/>
    <n v="13337"/>
    <x v="23"/>
    <x v="1"/>
    <s v="Herren"/>
    <n v="3"/>
    <n v="118.47899159663866"/>
    <n v="355.43697478991601"/>
    <n v="86316"/>
    <x v="0"/>
    <x v="6"/>
    <x v="1"/>
    <x v="1"/>
  </r>
  <r>
    <n v="52220964"/>
    <x v="56"/>
    <n v="2857313"/>
    <n v="13583"/>
    <x v="30"/>
    <x v="1"/>
    <s v="Herren"/>
    <n v="3"/>
    <n v="110.07563025210085"/>
    <n v="330.22689075630257"/>
    <n v="25840"/>
    <x v="3"/>
    <x v="13"/>
    <x v="4"/>
    <x v="1"/>
  </r>
  <r>
    <n v="51644275"/>
    <x v="56"/>
    <n v="7975725"/>
    <n v="13230"/>
    <x v="26"/>
    <x v="1"/>
    <s v="Damen"/>
    <n v="2"/>
    <n v="112.5966386554622"/>
    <n v="225.1932773109244"/>
    <n v="86316"/>
    <x v="0"/>
    <x v="6"/>
    <x v="1"/>
    <x v="1"/>
  </r>
  <r>
    <n v="51644275"/>
    <x v="56"/>
    <n v="7975725"/>
    <n v="11969"/>
    <x v="59"/>
    <x v="2"/>
    <s v="Damen"/>
    <n v="3"/>
    <n v="66.378151260504197"/>
    <n v="199.1344537815126"/>
    <n v="86316"/>
    <x v="0"/>
    <x v="6"/>
    <x v="1"/>
    <x v="1"/>
  </r>
  <r>
    <n v="35639792"/>
    <x v="57"/>
    <n v="8369428"/>
    <n v="12058"/>
    <x v="44"/>
    <x v="3"/>
    <s v="Damen"/>
    <n v="1"/>
    <n v="267.218487394958"/>
    <n v="267.218487394958"/>
    <n v="87600"/>
    <x v="0"/>
    <x v="6"/>
    <x v="0"/>
    <x v="1"/>
  </r>
  <r>
    <n v="32204996"/>
    <x v="57"/>
    <n v="7295628"/>
    <n v="10331"/>
    <x v="32"/>
    <x v="0"/>
    <s v="Herren"/>
    <n v="3"/>
    <n v="141.16806722689077"/>
    <n v="423.50420168067228"/>
    <s v="06469"/>
    <x v="1"/>
    <x v="4"/>
    <x v="1"/>
    <x v="1"/>
  </r>
  <r>
    <n v="32204996"/>
    <x v="57"/>
    <n v="7295628"/>
    <n v="11969"/>
    <x v="59"/>
    <x v="2"/>
    <s v="Damen"/>
    <n v="2"/>
    <n v="66.378151260504197"/>
    <n v="132.75630252100839"/>
    <s v="06469"/>
    <x v="1"/>
    <x v="4"/>
    <x v="1"/>
    <x v="1"/>
  </r>
  <r>
    <n v="32204996"/>
    <x v="57"/>
    <n v="7295628"/>
    <n v="11175"/>
    <x v="21"/>
    <x v="2"/>
    <s v="Damen"/>
    <n v="3"/>
    <n v="71.420168067226896"/>
    <n v="214.2605042016807"/>
    <s v="06469"/>
    <x v="1"/>
    <x v="4"/>
    <x v="1"/>
    <x v="1"/>
  </r>
  <r>
    <n v="10043379"/>
    <x v="58"/>
    <n v="5724539"/>
    <n v="14000"/>
    <x v="60"/>
    <x v="4"/>
    <s v="Uni"/>
    <n v="1"/>
    <n v="88.932773109243698"/>
    <n v="88.932773109243698"/>
    <n v="21129"/>
    <x v="3"/>
    <x v="12"/>
    <x v="4"/>
    <x v="4"/>
  </r>
  <r>
    <n v="70475853"/>
    <x v="59"/>
    <n v="2283318"/>
    <n v="12634"/>
    <x v="41"/>
    <x v="3"/>
    <s v="Herren"/>
    <n v="3"/>
    <n v="265.53781512605042"/>
    <n v="796.61344537815125"/>
    <n v="46459"/>
    <x v="2"/>
    <x v="3"/>
    <x v="4"/>
    <x v="0"/>
  </r>
  <r>
    <n v="54856504"/>
    <x v="59"/>
    <n v="7745272"/>
    <n v="11156"/>
    <x v="14"/>
    <x v="2"/>
    <s v="Herren"/>
    <n v="3"/>
    <n v="74.78151260504201"/>
    <n v="224.34453781512605"/>
    <s v="01623"/>
    <x v="1"/>
    <x v="11"/>
    <x v="2"/>
    <x v="1"/>
  </r>
  <r>
    <n v="54856504"/>
    <x v="59"/>
    <n v="7745272"/>
    <n v="13230"/>
    <x v="26"/>
    <x v="1"/>
    <s v="Damen"/>
    <n v="2"/>
    <n v="112.5966386554622"/>
    <n v="225.1932773109244"/>
    <s v="01623"/>
    <x v="1"/>
    <x v="11"/>
    <x v="2"/>
    <x v="1"/>
  </r>
  <r>
    <n v="54856504"/>
    <x v="59"/>
    <n v="7745272"/>
    <n v="13653"/>
    <x v="38"/>
    <x v="1"/>
    <s v="Damen"/>
    <n v="2"/>
    <n v="121.00000000000001"/>
    <n v="242.00000000000003"/>
    <s v="01623"/>
    <x v="1"/>
    <x v="11"/>
    <x v="2"/>
    <x v="1"/>
  </r>
  <r>
    <n v="11042826"/>
    <x v="60"/>
    <n v="6480523"/>
    <n v="14002"/>
    <x v="33"/>
    <x v="4"/>
    <s v="Uni"/>
    <n v="1"/>
    <n v="62.042016806722692"/>
    <n v="62.042016806722692"/>
    <n v="10965"/>
    <x v="1"/>
    <x v="10"/>
    <x v="4"/>
    <x v="0"/>
  </r>
  <r>
    <n v="97477505"/>
    <x v="61"/>
    <n v="9765051"/>
    <n v="12634"/>
    <x v="41"/>
    <x v="3"/>
    <s v="Herren"/>
    <n v="3"/>
    <n v="265.53781512605042"/>
    <n v="796.61344537815125"/>
    <n v="59759"/>
    <x v="2"/>
    <x v="3"/>
    <x v="1"/>
    <x v="2"/>
  </r>
  <r>
    <n v="82734728"/>
    <x v="61"/>
    <n v="6863777"/>
    <n v="11969"/>
    <x v="59"/>
    <x v="2"/>
    <s v="Damen"/>
    <n v="2"/>
    <n v="66.378151260504197"/>
    <n v="132.75630252100839"/>
    <s v="06526"/>
    <x v="1"/>
    <x v="4"/>
    <x v="3"/>
    <x v="0"/>
  </r>
  <r>
    <n v="10093685"/>
    <x v="61"/>
    <n v="7016681"/>
    <n v="11156"/>
    <x v="14"/>
    <x v="2"/>
    <s v="Herren"/>
    <n v="2"/>
    <n v="74.78151260504201"/>
    <n v="149.56302521008402"/>
    <n v="41844"/>
    <x v="2"/>
    <x v="3"/>
    <x v="2"/>
    <x v="1"/>
  </r>
  <r>
    <n v="10093685"/>
    <x v="61"/>
    <n v="7016681"/>
    <n v="12430"/>
    <x v="61"/>
    <x v="3"/>
    <s v="Damen"/>
    <n v="3"/>
    <n v="256.29411764705884"/>
    <n v="768.88235294117658"/>
    <n v="41844"/>
    <x v="2"/>
    <x v="3"/>
    <x v="2"/>
    <x v="1"/>
  </r>
  <r>
    <n v="10093685"/>
    <x v="61"/>
    <n v="7016681"/>
    <n v="13302"/>
    <x v="46"/>
    <x v="1"/>
    <s v="Damen"/>
    <n v="3"/>
    <n v="121.00000000000001"/>
    <n v="363.00000000000006"/>
    <n v="41844"/>
    <x v="2"/>
    <x v="3"/>
    <x v="2"/>
    <x v="1"/>
  </r>
  <r>
    <n v="85718374"/>
    <x v="62"/>
    <n v="7357474"/>
    <n v="12499"/>
    <x v="42"/>
    <x v="3"/>
    <s v="Damen"/>
    <n v="2"/>
    <n v="248.73109243697482"/>
    <n v="497.46218487394964"/>
    <n v="34289"/>
    <x v="2"/>
    <x v="5"/>
    <x v="1"/>
    <x v="0"/>
  </r>
  <r>
    <n v="61108956"/>
    <x v="62"/>
    <n v="7432124"/>
    <n v="12499"/>
    <x v="42"/>
    <x v="3"/>
    <s v="Damen"/>
    <n v="3"/>
    <n v="248.73109243697482"/>
    <n v="746.19327731092449"/>
    <n v="26441"/>
    <x v="3"/>
    <x v="9"/>
    <x v="1"/>
    <x v="1"/>
  </r>
  <r>
    <n v="25470276"/>
    <x v="62"/>
    <n v="3437432"/>
    <n v="10331"/>
    <x v="32"/>
    <x v="0"/>
    <s v="Herren"/>
    <n v="2"/>
    <n v="141.16806722689077"/>
    <n v="282.33613445378154"/>
    <n v="72160"/>
    <x v="0"/>
    <x v="0"/>
    <x v="4"/>
    <x v="1"/>
  </r>
  <r>
    <n v="24261076"/>
    <x v="63"/>
    <n v="4709377"/>
    <n v="12153"/>
    <x v="9"/>
    <x v="3"/>
    <s v="Herren"/>
    <n v="2"/>
    <n v="247.89075630252103"/>
    <n v="495.78151260504205"/>
    <n v="49401"/>
    <x v="3"/>
    <x v="9"/>
    <x v="1"/>
    <x v="1"/>
  </r>
  <r>
    <n v="40236286"/>
    <x v="64"/>
    <n v="9239580"/>
    <n v="10181"/>
    <x v="5"/>
    <x v="0"/>
    <s v="Herren"/>
    <n v="3"/>
    <n v="134.44537815126051"/>
    <n v="403.33613445378154"/>
    <n v="89165"/>
    <x v="0"/>
    <x v="0"/>
    <x v="4"/>
    <x v="1"/>
  </r>
  <r>
    <n v="66504906"/>
    <x v="64"/>
    <n v="3991782"/>
    <n v="11400"/>
    <x v="52"/>
    <x v="2"/>
    <s v="Damen"/>
    <n v="3"/>
    <n v="63.857142857142854"/>
    <n v="191.57142857142856"/>
    <s v="01723"/>
    <x v="1"/>
    <x v="11"/>
    <x v="0"/>
    <x v="0"/>
  </r>
  <r>
    <n v="37219191"/>
    <x v="64"/>
    <n v="6521803"/>
    <n v="12551"/>
    <x v="22"/>
    <x v="3"/>
    <s v="Herren"/>
    <n v="2"/>
    <n v="259.65546218487395"/>
    <n v="519.31092436974791"/>
    <s v="07381"/>
    <x v="1"/>
    <x v="1"/>
    <x v="1"/>
    <x v="1"/>
  </r>
  <r>
    <n v="74505868"/>
    <x v="65"/>
    <n v="4513195"/>
    <n v="12149"/>
    <x v="27"/>
    <x v="3"/>
    <s v="Damen"/>
    <n v="1"/>
    <n v="264.69747899159665"/>
    <n v="264.69747899159665"/>
    <n v="93149"/>
    <x v="0"/>
    <x v="6"/>
    <x v="3"/>
    <x v="0"/>
  </r>
  <r>
    <n v="85261312"/>
    <x v="65"/>
    <n v="6243269"/>
    <n v="11175"/>
    <x v="21"/>
    <x v="2"/>
    <s v="Damen"/>
    <n v="3"/>
    <n v="71.420168067226896"/>
    <n v="214.2605042016807"/>
    <n v="34396"/>
    <x v="2"/>
    <x v="5"/>
    <x v="0"/>
    <x v="0"/>
  </r>
  <r>
    <n v="74505868"/>
    <x v="65"/>
    <n v="4513195"/>
    <n v="10198"/>
    <x v="47"/>
    <x v="0"/>
    <s v="Damen"/>
    <n v="3"/>
    <n v="130.24369747899161"/>
    <n v="390.73109243697479"/>
    <n v="93149"/>
    <x v="0"/>
    <x v="6"/>
    <x v="3"/>
    <x v="0"/>
  </r>
  <r>
    <n v="74505868"/>
    <x v="65"/>
    <n v="4513195"/>
    <n v="10339"/>
    <x v="7"/>
    <x v="0"/>
    <s v="Damen"/>
    <n v="2"/>
    <n v="130.24369747899161"/>
    <n v="260.48739495798321"/>
    <n v="93149"/>
    <x v="0"/>
    <x v="6"/>
    <x v="3"/>
    <x v="0"/>
  </r>
  <r>
    <n v="20889585"/>
    <x v="65"/>
    <n v="4510934"/>
    <n v="11036"/>
    <x v="53"/>
    <x v="2"/>
    <s v="Damen"/>
    <n v="2"/>
    <n v="68.058823529411768"/>
    <n v="136.11764705882354"/>
    <n v="21509"/>
    <x v="3"/>
    <x v="13"/>
    <x v="1"/>
    <x v="1"/>
  </r>
  <r>
    <n v="88421149"/>
    <x v="66"/>
    <n v="3874649"/>
    <n v="11431"/>
    <x v="45"/>
    <x v="2"/>
    <s v="Damen"/>
    <n v="3"/>
    <n v="63.857142857142854"/>
    <n v="191.57142857142856"/>
    <n v="24782"/>
    <x v="3"/>
    <x v="13"/>
    <x v="1"/>
    <x v="4"/>
  </r>
  <r>
    <n v="88421149"/>
    <x v="66"/>
    <n v="3874649"/>
    <n v="12153"/>
    <x v="9"/>
    <x v="3"/>
    <s v="Herren"/>
    <n v="2"/>
    <n v="247.89075630252103"/>
    <n v="495.78151260504205"/>
    <n v="24782"/>
    <x v="3"/>
    <x v="13"/>
    <x v="1"/>
    <x v="4"/>
  </r>
  <r>
    <n v="88421149"/>
    <x v="66"/>
    <n v="3874649"/>
    <n v="12725"/>
    <x v="3"/>
    <x v="3"/>
    <s v="Herren"/>
    <n v="2"/>
    <n v="263.85714285714289"/>
    <n v="527.71428571428578"/>
    <n v="24782"/>
    <x v="3"/>
    <x v="13"/>
    <x v="1"/>
    <x v="4"/>
  </r>
  <r>
    <n v="37036817"/>
    <x v="66"/>
    <n v="8362441"/>
    <n v="11310"/>
    <x v="49"/>
    <x v="2"/>
    <s v="Herren"/>
    <n v="3"/>
    <n v="71.420168067226896"/>
    <n v="214.2605042016807"/>
    <n v="39397"/>
    <x v="1"/>
    <x v="4"/>
    <x v="2"/>
    <x v="1"/>
  </r>
  <r>
    <n v="37036817"/>
    <x v="66"/>
    <n v="8362441"/>
    <n v="13230"/>
    <x v="26"/>
    <x v="1"/>
    <s v="Damen"/>
    <n v="2"/>
    <n v="112.5966386554622"/>
    <n v="225.1932773109244"/>
    <n v="39397"/>
    <x v="1"/>
    <x v="4"/>
    <x v="2"/>
    <x v="1"/>
  </r>
  <r>
    <n v="68622636"/>
    <x v="67"/>
    <n v="4000895"/>
    <n v="12098"/>
    <x v="58"/>
    <x v="3"/>
    <s v="Herren"/>
    <n v="2"/>
    <n v="257.97478991596643"/>
    <n v="515.94957983193285"/>
    <n v="49661"/>
    <x v="3"/>
    <x v="9"/>
    <x v="3"/>
    <x v="0"/>
  </r>
  <r>
    <n v="72714898"/>
    <x v="68"/>
    <n v="7418016"/>
    <n v="12725"/>
    <x v="3"/>
    <x v="3"/>
    <s v="Herren"/>
    <n v="1"/>
    <n v="263.85714285714289"/>
    <n v="263.85714285714289"/>
    <n v="92526"/>
    <x v="0"/>
    <x v="6"/>
    <x v="2"/>
    <x v="0"/>
  </r>
  <r>
    <n v="72714898"/>
    <x v="68"/>
    <n v="7418016"/>
    <n v="12899"/>
    <x v="8"/>
    <x v="3"/>
    <s v="Damen"/>
    <n v="2"/>
    <n v="268.05882352941177"/>
    <n v="536.11764705882354"/>
    <n v="92526"/>
    <x v="0"/>
    <x v="6"/>
    <x v="2"/>
    <x v="0"/>
  </r>
  <r>
    <n v="72714898"/>
    <x v="68"/>
    <n v="7418016"/>
    <n v="13302"/>
    <x v="46"/>
    <x v="1"/>
    <s v="Damen"/>
    <n v="3"/>
    <n v="121.00000000000001"/>
    <n v="363.00000000000006"/>
    <n v="92526"/>
    <x v="0"/>
    <x v="6"/>
    <x v="2"/>
    <x v="0"/>
  </r>
  <r>
    <n v="29076761"/>
    <x v="68"/>
    <n v="6529269"/>
    <n v="11156"/>
    <x v="14"/>
    <x v="2"/>
    <s v="Herren"/>
    <n v="3"/>
    <n v="74.78151260504201"/>
    <n v="224.34453781512605"/>
    <n v="96047"/>
    <x v="0"/>
    <x v="6"/>
    <x v="4"/>
    <x v="1"/>
  </r>
  <r>
    <n v="12812755"/>
    <x v="68"/>
    <n v="1089428"/>
    <n v="10352"/>
    <x v="31"/>
    <x v="0"/>
    <s v="Herren"/>
    <n v="3"/>
    <n v="127.72268907563027"/>
    <n v="383.1680672268908"/>
    <n v="16727"/>
    <x v="1"/>
    <x v="2"/>
    <x v="4"/>
    <x v="1"/>
  </r>
  <r>
    <n v="12812755"/>
    <x v="68"/>
    <n v="1089428"/>
    <n v="12149"/>
    <x v="27"/>
    <x v="3"/>
    <s v="Damen"/>
    <n v="3"/>
    <n v="264.69747899159665"/>
    <n v="794.09243697478996"/>
    <n v="16727"/>
    <x v="1"/>
    <x v="2"/>
    <x v="4"/>
    <x v="1"/>
  </r>
  <r>
    <n v="12812755"/>
    <x v="68"/>
    <n v="1089428"/>
    <n v="13653"/>
    <x v="38"/>
    <x v="1"/>
    <s v="Damen"/>
    <n v="3"/>
    <n v="121.00000000000001"/>
    <n v="363.00000000000006"/>
    <n v="16727"/>
    <x v="1"/>
    <x v="2"/>
    <x v="4"/>
    <x v="1"/>
  </r>
  <r>
    <n v="12297322"/>
    <x v="68"/>
    <n v="6271089"/>
    <n v="14003"/>
    <x v="48"/>
    <x v="4"/>
    <s v="Uni"/>
    <n v="1"/>
    <n v="52.386554621848745"/>
    <n v="52.386554621848745"/>
    <n v="22159"/>
    <x v="3"/>
    <x v="12"/>
    <x v="4"/>
    <x v="4"/>
  </r>
  <r>
    <n v="54590001"/>
    <x v="69"/>
    <n v="8689544"/>
    <n v="10352"/>
    <x v="31"/>
    <x v="0"/>
    <s v="Herren"/>
    <n v="2"/>
    <n v="127.72268907563027"/>
    <n v="255.44537815126054"/>
    <n v="28195"/>
    <x v="3"/>
    <x v="14"/>
    <x v="0"/>
    <x v="1"/>
  </r>
  <r>
    <n v="12322377"/>
    <x v="69"/>
    <n v="3326436"/>
    <n v="14001"/>
    <x v="15"/>
    <x v="4"/>
    <s v="Uni"/>
    <n v="1"/>
    <n v="71.705882352941174"/>
    <n v="71.705882352941174"/>
    <n v="12619"/>
    <x v="1"/>
    <x v="10"/>
    <x v="1"/>
    <x v="4"/>
  </r>
  <r>
    <n v="23135032"/>
    <x v="70"/>
    <n v="8582321"/>
    <n v="13791"/>
    <x v="1"/>
    <x v="1"/>
    <s v="Damen"/>
    <n v="3"/>
    <n v="125.20168067226892"/>
    <n v="375.60504201680675"/>
    <n v="71691"/>
    <x v="0"/>
    <x v="0"/>
    <x v="1"/>
    <x v="1"/>
  </r>
  <r>
    <n v="40471365"/>
    <x v="70"/>
    <n v="7074744"/>
    <n v="11518"/>
    <x v="6"/>
    <x v="2"/>
    <s v="Herren"/>
    <n v="2"/>
    <n v="63.016806722689076"/>
    <n v="126.03361344537815"/>
    <n v="55590"/>
    <x v="2"/>
    <x v="7"/>
    <x v="4"/>
    <x v="1"/>
  </r>
  <r>
    <n v="12630594"/>
    <x v="70"/>
    <n v="1398002"/>
    <n v="14003"/>
    <x v="48"/>
    <x v="4"/>
    <s v="Uni"/>
    <n v="1"/>
    <n v="52.386554621848745"/>
    <n v="52.386554621848745"/>
    <n v="22145"/>
    <x v="3"/>
    <x v="12"/>
    <x v="4"/>
    <x v="4"/>
  </r>
  <r>
    <n v="95885393"/>
    <x v="71"/>
    <n v="7783292"/>
    <n v="10198"/>
    <x v="47"/>
    <x v="0"/>
    <s v="Damen"/>
    <n v="2"/>
    <n v="130.24369747899161"/>
    <n v="260.48739495798321"/>
    <n v="16248"/>
    <x v="1"/>
    <x v="2"/>
    <x v="2"/>
    <x v="3"/>
  </r>
  <r>
    <n v="95885393"/>
    <x v="71"/>
    <n v="7783292"/>
    <n v="10381"/>
    <x v="12"/>
    <x v="0"/>
    <s v="Damen"/>
    <n v="2"/>
    <n v="132.76470588235296"/>
    <n v="265.52941176470591"/>
    <n v="16248"/>
    <x v="1"/>
    <x v="2"/>
    <x v="2"/>
    <x v="3"/>
  </r>
  <r>
    <n v="95885393"/>
    <x v="71"/>
    <n v="7783292"/>
    <n v="12086"/>
    <x v="16"/>
    <x v="3"/>
    <s v="Herren"/>
    <n v="3"/>
    <n v="248.73109243697482"/>
    <n v="746.19327731092449"/>
    <n v="16248"/>
    <x v="1"/>
    <x v="2"/>
    <x v="2"/>
    <x v="3"/>
  </r>
  <r>
    <n v="84899882"/>
    <x v="71"/>
    <n v="3638752"/>
    <n v="13583"/>
    <x v="30"/>
    <x v="1"/>
    <s v="Herren"/>
    <n v="3"/>
    <n v="110.07563025210085"/>
    <n v="330.22689075630257"/>
    <n v="22846"/>
    <x v="3"/>
    <x v="13"/>
    <x v="1"/>
    <x v="0"/>
  </r>
  <r>
    <n v="79713030"/>
    <x v="71"/>
    <n v="8076587"/>
    <n v="13302"/>
    <x v="46"/>
    <x v="1"/>
    <s v="Damen"/>
    <n v="2"/>
    <n v="121.00000000000001"/>
    <n v="242.00000000000003"/>
    <s v="07927"/>
    <x v="1"/>
    <x v="1"/>
    <x v="1"/>
    <x v="0"/>
  </r>
  <r>
    <n v="52898308"/>
    <x v="71"/>
    <n v="6250970"/>
    <n v="10381"/>
    <x v="12"/>
    <x v="0"/>
    <s v="Damen"/>
    <n v="2"/>
    <n v="132.76470588235296"/>
    <n v="265.52941176470591"/>
    <n v="97980"/>
    <x v="0"/>
    <x v="0"/>
    <x v="2"/>
    <x v="1"/>
  </r>
  <r>
    <n v="52898308"/>
    <x v="71"/>
    <n v="6250970"/>
    <n v="11733"/>
    <x v="11"/>
    <x v="2"/>
    <s v="Damen"/>
    <n v="3"/>
    <n v="73.100840336134453"/>
    <n v="219.30252100840335"/>
    <n v="97980"/>
    <x v="0"/>
    <x v="0"/>
    <x v="2"/>
    <x v="1"/>
  </r>
  <r>
    <n v="21945534"/>
    <x v="71"/>
    <n v="9671858"/>
    <n v="11036"/>
    <x v="53"/>
    <x v="2"/>
    <s v="Damen"/>
    <n v="3"/>
    <n v="68.058823529411768"/>
    <n v="204.1764705882353"/>
    <n v="65520"/>
    <x v="2"/>
    <x v="5"/>
    <x v="2"/>
    <x v="1"/>
  </r>
  <r>
    <n v="21945534"/>
    <x v="71"/>
    <n v="9671858"/>
    <n v="13791"/>
    <x v="1"/>
    <x v="1"/>
    <s v="Damen"/>
    <n v="3"/>
    <n v="125.20168067226892"/>
    <n v="375.60504201680675"/>
    <n v="65520"/>
    <x v="2"/>
    <x v="5"/>
    <x v="2"/>
    <x v="1"/>
  </r>
  <r>
    <n v="52898308"/>
    <x v="71"/>
    <n v="6250970"/>
    <n v="11040"/>
    <x v="37"/>
    <x v="2"/>
    <s v="Damen"/>
    <n v="2"/>
    <n v="65.537815126050418"/>
    <n v="131.07563025210084"/>
    <n v="97980"/>
    <x v="0"/>
    <x v="0"/>
    <x v="2"/>
    <x v="1"/>
  </r>
  <r>
    <n v="65396721"/>
    <x v="72"/>
    <n v="5607612"/>
    <n v="13394"/>
    <x v="57"/>
    <x v="1"/>
    <s v="Herren"/>
    <n v="3"/>
    <n v="123.52100840336136"/>
    <n v="370.56302521008411"/>
    <n v="32130"/>
    <x v="2"/>
    <x v="3"/>
    <x v="1"/>
    <x v="0"/>
  </r>
  <r>
    <n v="26304146"/>
    <x v="72"/>
    <n v="1885350"/>
    <n v="13320"/>
    <x v="18"/>
    <x v="1"/>
    <s v="Herren"/>
    <n v="3"/>
    <n v="110.07563025210085"/>
    <n v="330.22689075630257"/>
    <n v="89420"/>
    <x v="0"/>
    <x v="6"/>
    <x v="4"/>
    <x v="1"/>
  </r>
  <r>
    <n v="25825243"/>
    <x v="72"/>
    <n v="9160483"/>
    <n v="11036"/>
    <x v="53"/>
    <x v="2"/>
    <s v="Damen"/>
    <n v="2"/>
    <n v="68.058823529411768"/>
    <n v="136.11764705882354"/>
    <n v="63065"/>
    <x v="2"/>
    <x v="5"/>
    <x v="4"/>
    <x v="1"/>
  </r>
  <r>
    <n v="25825243"/>
    <x v="72"/>
    <n v="9160483"/>
    <n v="12086"/>
    <x v="16"/>
    <x v="3"/>
    <s v="Herren"/>
    <n v="3"/>
    <n v="248.73109243697482"/>
    <n v="746.19327731092449"/>
    <n v="63065"/>
    <x v="2"/>
    <x v="5"/>
    <x v="4"/>
    <x v="1"/>
  </r>
  <r>
    <n v="25825243"/>
    <x v="72"/>
    <n v="9160483"/>
    <n v="12098"/>
    <x v="58"/>
    <x v="3"/>
    <s v="Herren"/>
    <n v="3"/>
    <n v="257.97478991596643"/>
    <n v="773.92436974789928"/>
    <n v="63065"/>
    <x v="2"/>
    <x v="5"/>
    <x v="4"/>
    <x v="1"/>
  </r>
  <r>
    <n v="34434540"/>
    <x v="73"/>
    <n v="2556549"/>
    <n v="13111"/>
    <x v="34"/>
    <x v="1"/>
    <s v="Damen"/>
    <n v="3"/>
    <n v="113.43697478991598"/>
    <n v="340.31092436974791"/>
    <n v="63654"/>
    <x v="2"/>
    <x v="5"/>
    <x v="4"/>
    <x v="1"/>
  </r>
  <r>
    <n v="49347240"/>
    <x v="74"/>
    <n v="2483084"/>
    <n v="13653"/>
    <x v="38"/>
    <x v="1"/>
    <s v="Damen"/>
    <n v="2"/>
    <n v="121.00000000000001"/>
    <n v="242.00000000000003"/>
    <n v="77728"/>
    <x v="0"/>
    <x v="0"/>
    <x v="0"/>
    <x v="1"/>
  </r>
  <r>
    <n v="49347240"/>
    <x v="74"/>
    <n v="2483084"/>
    <n v="11081"/>
    <x v="2"/>
    <x v="2"/>
    <s v="Damen"/>
    <n v="3"/>
    <n v="70.579831932773104"/>
    <n v="211.7394957983193"/>
    <n v="77728"/>
    <x v="0"/>
    <x v="0"/>
    <x v="0"/>
    <x v="1"/>
  </r>
  <r>
    <n v="49347240"/>
    <x v="74"/>
    <n v="2483084"/>
    <n v="11081"/>
    <x v="2"/>
    <x v="2"/>
    <s v="Damen"/>
    <n v="2"/>
    <n v="70.579831932773104"/>
    <n v="141.15966386554621"/>
    <n v="77728"/>
    <x v="0"/>
    <x v="0"/>
    <x v="0"/>
    <x v="1"/>
  </r>
  <r>
    <n v="77960488"/>
    <x v="75"/>
    <n v="4710056"/>
    <n v="10331"/>
    <x v="32"/>
    <x v="0"/>
    <s v="Herren"/>
    <n v="3"/>
    <n v="141.16806722689077"/>
    <n v="423.50420168067228"/>
    <s v="04931"/>
    <x v="1"/>
    <x v="2"/>
    <x v="1"/>
    <x v="0"/>
  </r>
  <r>
    <n v="77960488"/>
    <x v="75"/>
    <n v="4710056"/>
    <n v="11400"/>
    <x v="52"/>
    <x v="2"/>
    <s v="Damen"/>
    <n v="2"/>
    <n v="63.857142857142854"/>
    <n v="127.71428571428571"/>
    <s v="04931"/>
    <x v="1"/>
    <x v="2"/>
    <x v="1"/>
    <x v="0"/>
  </r>
  <r>
    <n v="77960488"/>
    <x v="75"/>
    <n v="4710056"/>
    <n v="11400"/>
    <x v="52"/>
    <x v="2"/>
    <s v="Damen"/>
    <n v="3"/>
    <n v="63.857142857142854"/>
    <n v="191.57142857142856"/>
    <s v="04931"/>
    <x v="1"/>
    <x v="2"/>
    <x v="1"/>
    <x v="0"/>
  </r>
  <r>
    <n v="52863109"/>
    <x v="75"/>
    <n v="1171167"/>
    <n v="12551"/>
    <x v="22"/>
    <x v="3"/>
    <s v="Herren"/>
    <n v="2"/>
    <n v="259.65546218487395"/>
    <n v="519.31092436974791"/>
    <n v="15936"/>
    <x v="1"/>
    <x v="2"/>
    <x v="1"/>
    <x v="1"/>
  </r>
  <r>
    <n v="49132639"/>
    <x v="75"/>
    <n v="9724718"/>
    <n v="13397"/>
    <x v="35"/>
    <x v="1"/>
    <s v="Damen"/>
    <n v="2"/>
    <n v="117.63865546218489"/>
    <n v="235.27731092436977"/>
    <n v="97816"/>
    <x v="0"/>
    <x v="6"/>
    <x v="2"/>
    <x v="1"/>
  </r>
  <r>
    <n v="19646245"/>
    <x v="75"/>
    <n v="6294298"/>
    <n v="12849"/>
    <x v="10"/>
    <x v="3"/>
    <s v="Herren"/>
    <n v="3"/>
    <n v="255.45378151260505"/>
    <n v="766.36134453781517"/>
    <n v="33330"/>
    <x v="2"/>
    <x v="3"/>
    <x v="4"/>
    <x v="1"/>
  </r>
  <r>
    <n v="50913379"/>
    <x v="76"/>
    <n v="2848048"/>
    <n v="12725"/>
    <x v="3"/>
    <x v="3"/>
    <s v="Herren"/>
    <n v="2"/>
    <n v="263.85714285714289"/>
    <n v="527.71428571428578"/>
    <n v="97941"/>
    <x v="0"/>
    <x v="0"/>
    <x v="3"/>
    <x v="1"/>
  </r>
  <r>
    <n v="36942265"/>
    <x v="76"/>
    <n v="5243111"/>
    <n v="13071"/>
    <x v="43"/>
    <x v="1"/>
    <s v="Herren"/>
    <n v="2"/>
    <n v="122.68067226890757"/>
    <n v="245.36134453781514"/>
    <n v="55545"/>
    <x v="2"/>
    <x v="7"/>
    <x v="1"/>
    <x v="1"/>
  </r>
  <r>
    <n v="35387847"/>
    <x v="76"/>
    <n v="2616364"/>
    <n v="13363"/>
    <x v="24"/>
    <x v="1"/>
    <s v="Herren"/>
    <n v="2"/>
    <n v="116.79831932773111"/>
    <n v="233.59663865546221"/>
    <n v="31553"/>
    <x v="3"/>
    <x v="9"/>
    <x v="0"/>
    <x v="1"/>
  </r>
  <r>
    <n v="12297322"/>
    <x v="76"/>
    <n v="6271089"/>
    <n v="14003"/>
    <x v="48"/>
    <x v="4"/>
    <s v="Uni"/>
    <n v="1"/>
    <n v="52.386554621848745"/>
    <n v="52.386554621848745"/>
    <n v="12205"/>
    <x v="1"/>
    <x v="10"/>
    <x v="3"/>
    <x v="3"/>
  </r>
  <r>
    <n v="12408942"/>
    <x v="76"/>
    <n v="6698519"/>
    <n v="14002"/>
    <x v="33"/>
    <x v="4"/>
    <s v="Uni"/>
    <n v="1"/>
    <n v="62.042016806722692"/>
    <n v="62.042016806722692"/>
    <n v="40470"/>
    <x v="2"/>
    <x v="3"/>
    <x v="2"/>
    <x v="3"/>
  </r>
  <r>
    <n v="64250568"/>
    <x v="77"/>
    <n v="5923134"/>
    <n v="11400"/>
    <x v="52"/>
    <x v="2"/>
    <s v="Damen"/>
    <n v="3"/>
    <n v="63.857142857142854"/>
    <n v="191.57142857142856"/>
    <n v="48477"/>
    <x v="2"/>
    <x v="3"/>
    <x v="0"/>
    <x v="0"/>
  </r>
  <r>
    <n v="10876716"/>
    <x v="77"/>
    <n v="9765051"/>
    <n v="14003"/>
    <x v="48"/>
    <x v="4"/>
    <s v="Uni"/>
    <n v="1"/>
    <n v="52.386554621848745"/>
    <n v="52.386554621848745"/>
    <n v="10553"/>
    <x v="1"/>
    <x v="10"/>
    <x v="3"/>
    <x v="1"/>
  </r>
  <r>
    <n v="30542060"/>
    <x v="78"/>
    <n v="1343812"/>
    <n v="12058"/>
    <x v="44"/>
    <x v="3"/>
    <s v="Damen"/>
    <n v="1"/>
    <n v="267.218487394958"/>
    <n v="267.218487394958"/>
    <n v="93047"/>
    <x v="0"/>
    <x v="6"/>
    <x v="0"/>
    <x v="1"/>
  </r>
  <r>
    <n v="49840192"/>
    <x v="78"/>
    <n v="4784033"/>
    <n v="12899"/>
    <x v="8"/>
    <x v="3"/>
    <s v="Damen"/>
    <n v="1"/>
    <n v="268.05882352941177"/>
    <n v="268.05882352941177"/>
    <n v="71717"/>
    <x v="0"/>
    <x v="0"/>
    <x v="1"/>
    <x v="1"/>
  </r>
  <r>
    <n v="96950086"/>
    <x v="78"/>
    <n v="4312829"/>
    <n v="12098"/>
    <x v="58"/>
    <x v="3"/>
    <s v="Herren"/>
    <n v="2"/>
    <n v="257.97478991596643"/>
    <n v="515.94957983193285"/>
    <n v="95163"/>
    <x v="0"/>
    <x v="6"/>
    <x v="4"/>
    <x v="2"/>
  </r>
  <r>
    <n v="96950086"/>
    <x v="78"/>
    <n v="4312829"/>
    <n v="10331"/>
    <x v="32"/>
    <x v="0"/>
    <s v="Herren"/>
    <n v="2"/>
    <n v="141.16806722689077"/>
    <n v="282.33613445378154"/>
    <n v="95163"/>
    <x v="0"/>
    <x v="6"/>
    <x v="4"/>
    <x v="2"/>
  </r>
  <r>
    <n v="81089157"/>
    <x v="78"/>
    <n v="9055570"/>
    <n v="10828"/>
    <x v="28"/>
    <x v="0"/>
    <s v="Herren"/>
    <n v="2"/>
    <n v="136.96638655462186"/>
    <n v="273.93277310924373"/>
    <n v="79346"/>
    <x v="0"/>
    <x v="0"/>
    <x v="1"/>
    <x v="0"/>
  </r>
  <r>
    <n v="48872159"/>
    <x v="78"/>
    <n v="3647993"/>
    <n v="10339"/>
    <x v="7"/>
    <x v="0"/>
    <s v="Damen"/>
    <n v="3"/>
    <n v="130.24369747899161"/>
    <n v="390.73109243697479"/>
    <n v="18546"/>
    <x v="3"/>
    <x v="8"/>
    <x v="4"/>
    <x v="1"/>
  </r>
  <r>
    <n v="48872159"/>
    <x v="78"/>
    <n v="3647993"/>
    <n v="12086"/>
    <x v="16"/>
    <x v="3"/>
    <s v="Herren"/>
    <n v="3"/>
    <n v="248.73109243697482"/>
    <n v="746.19327731092449"/>
    <n v="18546"/>
    <x v="3"/>
    <x v="8"/>
    <x v="4"/>
    <x v="1"/>
  </r>
  <r>
    <n v="48872159"/>
    <x v="78"/>
    <n v="3647993"/>
    <n v="12153"/>
    <x v="9"/>
    <x v="3"/>
    <s v="Herren"/>
    <n v="3"/>
    <n v="247.89075630252103"/>
    <n v="743.67226890756308"/>
    <n v="18546"/>
    <x v="3"/>
    <x v="8"/>
    <x v="4"/>
    <x v="1"/>
  </r>
  <r>
    <n v="96950086"/>
    <x v="78"/>
    <n v="4312829"/>
    <n v="13363"/>
    <x v="24"/>
    <x v="1"/>
    <s v="Herren"/>
    <n v="2"/>
    <n v="116.79831932773111"/>
    <n v="233.59663865546221"/>
    <n v="95163"/>
    <x v="0"/>
    <x v="6"/>
    <x v="4"/>
    <x v="2"/>
  </r>
  <r>
    <n v="49840192"/>
    <x v="78"/>
    <n v="4784033"/>
    <n v="13651"/>
    <x v="39"/>
    <x v="1"/>
    <s v="Herren"/>
    <n v="2"/>
    <n v="112.5966386554622"/>
    <n v="225.1932773109244"/>
    <n v="71717"/>
    <x v="0"/>
    <x v="0"/>
    <x v="1"/>
    <x v="1"/>
  </r>
  <r>
    <n v="49840192"/>
    <x v="78"/>
    <n v="4784033"/>
    <n v="11156"/>
    <x v="14"/>
    <x v="2"/>
    <s v="Herren"/>
    <n v="2"/>
    <n v="74.78151260504201"/>
    <n v="149.56302521008402"/>
    <n v="71717"/>
    <x v="0"/>
    <x v="0"/>
    <x v="1"/>
    <x v="1"/>
  </r>
  <r>
    <n v="30542060"/>
    <x v="78"/>
    <n v="1343812"/>
    <n v="11036"/>
    <x v="53"/>
    <x v="2"/>
    <s v="Damen"/>
    <n v="2"/>
    <n v="68.058823529411768"/>
    <n v="136.11764705882354"/>
    <n v="93047"/>
    <x v="0"/>
    <x v="6"/>
    <x v="0"/>
    <x v="1"/>
  </r>
  <r>
    <n v="92842875"/>
    <x v="79"/>
    <n v="8234227"/>
    <n v="12098"/>
    <x v="58"/>
    <x v="3"/>
    <s v="Herren"/>
    <n v="1"/>
    <n v="257.97478991596643"/>
    <n v="257.97478991596643"/>
    <n v="84494"/>
    <x v="0"/>
    <x v="6"/>
    <x v="4"/>
    <x v="3"/>
  </r>
  <r>
    <n v="18123839"/>
    <x v="79"/>
    <n v="1146295"/>
    <n v="13653"/>
    <x v="38"/>
    <x v="1"/>
    <s v="Damen"/>
    <n v="3"/>
    <n v="121.00000000000001"/>
    <n v="363.00000000000006"/>
    <n v="74722"/>
    <x v="0"/>
    <x v="0"/>
    <x v="2"/>
    <x v="1"/>
  </r>
  <r>
    <n v="16630469"/>
    <x v="79"/>
    <n v="6621982"/>
    <n v="13685"/>
    <x v="17"/>
    <x v="1"/>
    <s v="Damen"/>
    <n v="2"/>
    <n v="122.68067226890757"/>
    <n v="245.36134453781514"/>
    <n v="76437"/>
    <x v="0"/>
    <x v="0"/>
    <x v="0"/>
    <x v="1"/>
  </r>
  <r>
    <n v="38899395"/>
    <x v="79"/>
    <n v="4597512"/>
    <n v="11156"/>
    <x v="14"/>
    <x v="2"/>
    <s v="Herren"/>
    <n v="3"/>
    <n v="74.78151260504201"/>
    <n v="224.34453781512605"/>
    <s v="07743"/>
    <x v="1"/>
    <x v="1"/>
    <x v="0"/>
    <x v="1"/>
  </r>
  <r>
    <n v="38899395"/>
    <x v="79"/>
    <n v="4597512"/>
    <n v="12153"/>
    <x v="9"/>
    <x v="3"/>
    <s v="Herren"/>
    <n v="3"/>
    <n v="247.89075630252103"/>
    <n v="743.67226890756308"/>
    <s v="07743"/>
    <x v="1"/>
    <x v="1"/>
    <x v="0"/>
    <x v="1"/>
  </r>
  <r>
    <n v="92842875"/>
    <x v="79"/>
    <n v="8234227"/>
    <n v="11156"/>
    <x v="14"/>
    <x v="2"/>
    <s v="Herren"/>
    <n v="3"/>
    <n v="74.78151260504201"/>
    <n v="224.34453781512605"/>
    <n v="84494"/>
    <x v="0"/>
    <x v="6"/>
    <x v="4"/>
    <x v="3"/>
  </r>
  <r>
    <n v="92842875"/>
    <x v="79"/>
    <n v="8234227"/>
    <n v="10198"/>
    <x v="47"/>
    <x v="0"/>
    <s v="Damen"/>
    <n v="1"/>
    <n v="130.24369747899161"/>
    <n v="130.24369747899161"/>
    <n v="84494"/>
    <x v="0"/>
    <x v="6"/>
    <x v="4"/>
    <x v="3"/>
  </r>
  <r>
    <n v="16630469"/>
    <x v="79"/>
    <n v="6621982"/>
    <n v="11561"/>
    <x v="13"/>
    <x v="2"/>
    <s v="Herren"/>
    <n v="2"/>
    <n v="66.378151260504197"/>
    <n v="132.75630252100839"/>
    <n v="76437"/>
    <x v="0"/>
    <x v="0"/>
    <x v="0"/>
    <x v="1"/>
  </r>
  <r>
    <n v="16630469"/>
    <x v="79"/>
    <n v="6621982"/>
    <n v="11400"/>
    <x v="52"/>
    <x v="2"/>
    <s v="Damen"/>
    <n v="2"/>
    <n v="63.857142857142854"/>
    <n v="127.71428571428571"/>
    <n v="76437"/>
    <x v="0"/>
    <x v="0"/>
    <x v="0"/>
    <x v="1"/>
  </r>
  <r>
    <n v="11077524"/>
    <x v="79"/>
    <n v="3874649"/>
    <n v="14003"/>
    <x v="48"/>
    <x v="4"/>
    <s v="Uni"/>
    <n v="1"/>
    <n v="52.386554621848745"/>
    <n v="52.386554621848745"/>
    <n v="20251"/>
    <x v="3"/>
    <x v="12"/>
    <x v="4"/>
    <x v="0"/>
  </r>
  <r>
    <n v="48203463"/>
    <x v="80"/>
    <n v="6101191"/>
    <n v="11040"/>
    <x v="37"/>
    <x v="2"/>
    <s v="Damen"/>
    <n v="3"/>
    <n v="65.537815126050418"/>
    <n v="196.61344537815125"/>
    <s v="09337"/>
    <x v="1"/>
    <x v="11"/>
    <x v="3"/>
    <x v="1"/>
  </r>
  <r>
    <n v="48203463"/>
    <x v="80"/>
    <n v="6101191"/>
    <n v="11175"/>
    <x v="21"/>
    <x v="2"/>
    <s v="Damen"/>
    <n v="3"/>
    <n v="71.420168067226896"/>
    <n v="214.2605042016807"/>
    <s v="09337"/>
    <x v="1"/>
    <x v="11"/>
    <x v="3"/>
    <x v="1"/>
  </r>
  <r>
    <n v="48203463"/>
    <x v="80"/>
    <n v="6101191"/>
    <n v="13111"/>
    <x v="34"/>
    <x v="1"/>
    <s v="Damen"/>
    <n v="2"/>
    <n v="113.43697478991598"/>
    <n v="226.87394957983196"/>
    <s v="09337"/>
    <x v="1"/>
    <x v="11"/>
    <x v="3"/>
    <x v="1"/>
  </r>
  <r>
    <n v="94639842"/>
    <x v="81"/>
    <n v="8450455"/>
    <n v="10331"/>
    <x v="32"/>
    <x v="0"/>
    <s v="Herren"/>
    <n v="2"/>
    <n v="141.16806722689077"/>
    <n v="282.33613445378154"/>
    <n v="53474"/>
    <x v="2"/>
    <x v="7"/>
    <x v="0"/>
    <x v="3"/>
  </r>
  <r>
    <n v="94639842"/>
    <x v="81"/>
    <n v="8450455"/>
    <n v="11400"/>
    <x v="52"/>
    <x v="2"/>
    <s v="Damen"/>
    <n v="2"/>
    <n v="63.857142857142854"/>
    <n v="127.71428571428571"/>
    <n v="53474"/>
    <x v="2"/>
    <x v="7"/>
    <x v="0"/>
    <x v="3"/>
  </r>
  <r>
    <n v="94639842"/>
    <x v="81"/>
    <n v="8450455"/>
    <n v="13337"/>
    <x v="23"/>
    <x v="1"/>
    <s v="Herren"/>
    <n v="3"/>
    <n v="118.47899159663866"/>
    <n v="355.43697478991601"/>
    <n v="53474"/>
    <x v="2"/>
    <x v="7"/>
    <x v="0"/>
    <x v="3"/>
  </r>
  <r>
    <n v="10865175"/>
    <x v="81"/>
    <n v="8234227"/>
    <n v="14002"/>
    <x v="33"/>
    <x v="4"/>
    <s v="Uni"/>
    <n v="1"/>
    <n v="62.042016806722692"/>
    <n v="62.042016806722692"/>
    <n v="13159"/>
    <x v="1"/>
    <x v="10"/>
    <x v="4"/>
    <x v="3"/>
  </r>
  <r>
    <n v="38100537"/>
    <x v="82"/>
    <n v="5412544"/>
    <n v="13405"/>
    <x v="36"/>
    <x v="1"/>
    <s v="Damen"/>
    <n v="3"/>
    <n v="116.79831932773111"/>
    <n v="350.39495798319331"/>
    <n v="79235"/>
    <x v="0"/>
    <x v="0"/>
    <x v="1"/>
    <x v="1"/>
  </r>
  <r>
    <n v="84728297"/>
    <x v="82"/>
    <n v="2534401"/>
    <n v="10722"/>
    <x v="40"/>
    <x v="0"/>
    <s v="Herren"/>
    <n v="2"/>
    <n v="136.96638655462186"/>
    <n v="273.93277310924373"/>
    <n v="83714"/>
    <x v="0"/>
    <x v="6"/>
    <x v="0"/>
    <x v="0"/>
  </r>
  <r>
    <n v="84728297"/>
    <x v="82"/>
    <n v="2534401"/>
    <n v="10557"/>
    <x v="0"/>
    <x v="0"/>
    <s v="Herren"/>
    <n v="2"/>
    <n v="132.76470588235296"/>
    <n v="265.52941176470591"/>
    <n v="83714"/>
    <x v="0"/>
    <x v="6"/>
    <x v="0"/>
    <x v="0"/>
  </r>
  <r>
    <n v="42706331"/>
    <x v="82"/>
    <n v="8985277"/>
    <n v="13394"/>
    <x v="57"/>
    <x v="1"/>
    <s v="Herren"/>
    <n v="2"/>
    <n v="123.52100840336136"/>
    <n v="247.04201680672273"/>
    <n v="39615"/>
    <x v="1"/>
    <x v="4"/>
    <x v="1"/>
    <x v="1"/>
  </r>
  <r>
    <n v="39802788"/>
    <x v="82"/>
    <n v="5154243"/>
    <n v="12086"/>
    <x v="16"/>
    <x v="3"/>
    <s v="Herren"/>
    <n v="2"/>
    <n v="248.73109243697482"/>
    <n v="497.46218487394964"/>
    <n v="32657"/>
    <x v="2"/>
    <x v="3"/>
    <x v="1"/>
    <x v="1"/>
  </r>
  <r>
    <n v="38100537"/>
    <x v="82"/>
    <n v="5412544"/>
    <n v="13111"/>
    <x v="34"/>
    <x v="1"/>
    <s v="Damen"/>
    <n v="2"/>
    <n v="113.43697478991598"/>
    <n v="226.87394957983196"/>
    <n v="79235"/>
    <x v="0"/>
    <x v="0"/>
    <x v="1"/>
    <x v="1"/>
  </r>
  <r>
    <n v="80397262"/>
    <x v="82"/>
    <n v="9405463"/>
    <n v="11777"/>
    <x v="29"/>
    <x v="2"/>
    <s v="Herren"/>
    <n v="3"/>
    <n v="63.016806722689076"/>
    <n v="189.05042016806723"/>
    <n v="92690"/>
    <x v="0"/>
    <x v="6"/>
    <x v="4"/>
    <x v="0"/>
  </r>
  <r>
    <n v="84728297"/>
    <x v="82"/>
    <n v="2534401"/>
    <n v="11175"/>
    <x v="21"/>
    <x v="2"/>
    <s v="Damen"/>
    <n v="2"/>
    <n v="71.420168067226896"/>
    <n v="142.84033613445379"/>
    <n v="83714"/>
    <x v="0"/>
    <x v="6"/>
    <x v="0"/>
    <x v="0"/>
  </r>
  <r>
    <n v="18206585"/>
    <x v="82"/>
    <n v="9390018"/>
    <n v="12710"/>
    <x v="56"/>
    <x v="3"/>
    <s v="Damen"/>
    <n v="2"/>
    <n v="259.65546218487395"/>
    <n v="519.31092436974791"/>
    <n v="64579"/>
    <x v="2"/>
    <x v="5"/>
    <x v="2"/>
    <x v="1"/>
  </r>
  <r>
    <n v="73019435"/>
    <x v="83"/>
    <n v="9180643"/>
    <n v="10430"/>
    <x v="51"/>
    <x v="0"/>
    <s v="Damen"/>
    <n v="3"/>
    <n v="140.32773109243698"/>
    <n v="420.98319327731093"/>
    <n v="65520"/>
    <x v="2"/>
    <x v="5"/>
    <x v="2"/>
    <x v="0"/>
  </r>
  <r>
    <n v="73019435"/>
    <x v="83"/>
    <n v="9180643"/>
    <n v="10339"/>
    <x v="7"/>
    <x v="0"/>
    <s v="Damen"/>
    <n v="3"/>
    <n v="130.24369747899161"/>
    <n v="390.73109243697479"/>
    <n v="65520"/>
    <x v="2"/>
    <x v="5"/>
    <x v="2"/>
    <x v="0"/>
  </r>
  <r>
    <n v="73019435"/>
    <x v="83"/>
    <n v="9180643"/>
    <n v="11561"/>
    <x v="13"/>
    <x v="2"/>
    <s v="Herren"/>
    <n v="3"/>
    <n v="66.378151260504197"/>
    <n v="199.1344537815126"/>
    <n v="65520"/>
    <x v="2"/>
    <x v="5"/>
    <x v="2"/>
    <x v="0"/>
  </r>
  <r>
    <n v="73019435"/>
    <x v="83"/>
    <n v="9180643"/>
    <n v="13337"/>
    <x v="23"/>
    <x v="1"/>
    <s v="Herren"/>
    <n v="3"/>
    <n v="118.47899159663866"/>
    <n v="355.43697478991601"/>
    <n v="65520"/>
    <x v="2"/>
    <x v="5"/>
    <x v="2"/>
    <x v="0"/>
  </r>
  <r>
    <n v="73019435"/>
    <x v="83"/>
    <n v="9180643"/>
    <n v="13320"/>
    <x v="18"/>
    <x v="1"/>
    <s v="Herren"/>
    <n v="2"/>
    <n v="110.07563025210085"/>
    <n v="220.1512605042017"/>
    <n v="65520"/>
    <x v="2"/>
    <x v="5"/>
    <x v="2"/>
    <x v="0"/>
  </r>
  <r>
    <n v="10043378"/>
    <x v="83"/>
    <n v="5724539"/>
    <n v="13685"/>
    <x v="17"/>
    <x v="1"/>
    <s v="Damen"/>
    <n v="2"/>
    <n v="122.68067226890757"/>
    <n v="245.36134453781514"/>
    <n v="73235"/>
    <x v="0"/>
    <x v="0"/>
    <x v="3"/>
    <x v="1"/>
  </r>
  <r>
    <n v="10043378"/>
    <x v="83"/>
    <n v="5724539"/>
    <n v="10181"/>
    <x v="5"/>
    <x v="0"/>
    <s v="Herren"/>
    <n v="1"/>
    <n v="134.44537815126051"/>
    <n v="134.44537815126051"/>
    <n v="73235"/>
    <x v="0"/>
    <x v="0"/>
    <x v="3"/>
    <x v="1"/>
  </r>
  <r>
    <n v="10043378"/>
    <x v="83"/>
    <n v="5724539"/>
    <n v="13111"/>
    <x v="34"/>
    <x v="1"/>
    <s v="Damen"/>
    <n v="1"/>
    <n v="113.43697478991598"/>
    <n v="113.43697478991598"/>
    <n v="73235"/>
    <x v="0"/>
    <x v="0"/>
    <x v="3"/>
    <x v="1"/>
  </r>
  <r>
    <n v="27718237"/>
    <x v="84"/>
    <n v="9207340"/>
    <n v="12098"/>
    <x v="58"/>
    <x v="3"/>
    <s v="Herren"/>
    <n v="2"/>
    <n v="257.97478991596643"/>
    <n v="515.94957983193285"/>
    <n v="83646"/>
    <x v="0"/>
    <x v="6"/>
    <x v="0"/>
    <x v="1"/>
  </r>
  <r>
    <n v="11042825"/>
    <x v="84"/>
    <n v="6480523"/>
    <n v="10331"/>
    <x v="32"/>
    <x v="0"/>
    <s v="Herren"/>
    <n v="3"/>
    <n v="141.16806722689077"/>
    <n v="423.50420168067228"/>
    <s v="08396"/>
    <x v="1"/>
    <x v="11"/>
    <x v="3"/>
    <x v="1"/>
  </r>
  <r>
    <n v="11042825"/>
    <x v="84"/>
    <n v="6480523"/>
    <n v="11036"/>
    <x v="53"/>
    <x v="2"/>
    <s v="Damen"/>
    <n v="3"/>
    <n v="68.058823529411768"/>
    <n v="204.1764705882353"/>
    <s v="08396"/>
    <x v="1"/>
    <x v="11"/>
    <x v="3"/>
    <x v="1"/>
  </r>
  <r>
    <n v="11042825"/>
    <x v="84"/>
    <n v="6480523"/>
    <n v="12058"/>
    <x v="44"/>
    <x v="3"/>
    <s v="Damen"/>
    <n v="3"/>
    <n v="267.218487394958"/>
    <n v="801.65546218487407"/>
    <s v="08396"/>
    <x v="1"/>
    <x v="11"/>
    <x v="3"/>
    <x v="1"/>
  </r>
  <r>
    <n v="11042825"/>
    <x v="84"/>
    <n v="6480523"/>
    <n v="12735"/>
    <x v="50"/>
    <x v="3"/>
    <s v="Damen"/>
    <n v="3"/>
    <n v="268.05882352941177"/>
    <n v="804.17647058823536"/>
    <s v="08396"/>
    <x v="1"/>
    <x v="11"/>
    <x v="3"/>
    <x v="1"/>
  </r>
  <r>
    <n v="11042825"/>
    <x v="84"/>
    <n v="6480523"/>
    <n v="13337"/>
    <x v="23"/>
    <x v="1"/>
    <s v="Herren"/>
    <n v="2"/>
    <n v="118.47899159663866"/>
    <n v="236.95798319327733"/>
    <s v="08396"/>
    <x v="1"/>
    <x v="11"/>
    <x v="3"/>
    <x v="1"/>
  </r>
  <r>
    <n v="87134231"/>
    <x v="85"/>
    <n v="8828372"/>
    <n v="11561"/>
    <x v="13"/>
    <x v="2"/>
    <s v="Herren"/>
    <n v="3"/>
    <n v="66.378151260504197"/>
    <n v="199.1344537815126"/>
    <n v="37581"/>
    <x v="3"/>
    <x v="9"/>
    <x v="0"/>
    <x v="0"/>
  </r>
  <r>
    <n v="87134231"/>
    <x v="85"/>
    <n v="8828372"/>
    <n v="11156"/>
    <x v="14"/>
    <x v="2"/>
    <s v="Herren"/>
    <n v="2"/>
    <n v="74.78151260504201"/>
    <n v="149.56302521008402"/>
    <n v="37581"/>
    <x v="3"/>
    <x v="9"/>
    <x v="0"/>
    <x v="0"/>
  </r>
  <r>
    <n v="87134231"/>
    <x v="85"/>
    <n v="8828372"/>
    <n v="13653"/>
    <x v="38"/>
    <x v="1"/>
    <s v="Damen"/>
    <n v="2"/>
    <n v="121.00000000000001"/>
    <n v="242.00000000000003"/>
    <n v="37581"/>
    <x v="3"/>
    <x v="9"/>
    <x v="0"/>
    <x v="0"/>
  </r>
  <r>
    <n v="53067696"/>
    <x v="85"/>
    <n v="2948433"/>
    <n v="13302"/>
    <x v="46"/>
    <x v="1"/>
    <s v="Damen"/>
    <n v="2"/>
    <n v="121.00000000000001"/>
    <n v="242.00000000000003"/>
    <s v="06869"/>
    <x v="1"/>
    <x v="4"/>
    <x v="3"/>
    <x v="1"/>
  </r>
  <r>
    <n v="53067696"/>
    <x v="85"/>
    <n v="2948433"/>
    <n v="13111"/>
    <x v="34"/>
    <x v="1"/>
    <s v="Damen"/>
    <n v="3"/>
    <n v="113.43697478991598"/>
    <n v="340.31092436974791"/>
    <s v="06869"/>
    <x v="1"/>
    <x v="4"/>
    <x v="3"/>
    <x v="1"/>
  </r>
  <r>
    <n v="10306431"/>
    <x v="85"/>
    <n v="5566808"/>
    <n v="14002"/>
    <x v="33"/>
    <x v="4"/>
    <s v="Uni"/>
    <n v="1"/>
    <n v="62.042016806722692"/>
    <n v="62.042016806722692"/>
    <n v="22459"/>
    <x v="3"/>
    <x v="12"/>
    <x v="0"/>
    <x v="3"/>
  </r>
  <r>
    <n v="10456888"/>
    <x v="85"/>
    <n v="2162291"/>
    <n v="14003"/>
    <x v="48"/>
    <x v="4"/>
    <s v="Uni"/>
    <n v="1"/>
    <n v="52.386554621848745"/>
    <n v="52.386554621848745"/>
    <n v="28759"/>
    <x v="3"/>
    <x v="14"/>
    <x v="0"/>
    <x v="3"/>
  </r>
  <r>
    <n v="51342123"/>
    <x v="86"/>
    <n v="5164090"/>
    <n v="11431"/>
    <x v="45"/>
    <x v="2"/>
    <s v="Damen"/>
    <n v="3"/>
    <n v="63.857142857142854"/>
    <n v="191.57142857142856"/>
    <n v="56112"/>
    <x v="2"/>
    <x v="7"/>
    <x v="1"/>
    <x v="1"/>
  </r>
  <r>
    <n v="10093686"/>
    <x v="86"/>
    <n v="7016681"/>
    <n v="14003"/>
    <x v="48"/>
    <x v="4"/>
    <s v="Uni"/>
    <n v="1"/>
    <n v="52.386554621848745"/>
    <n v="52.386554621848745"/>
    <n v="53173"/>
    <x v="2"/>
    <x v="3"/>
    <x v="3"/>
    <x v="4"/>
  </r>
  <r>
    <n v="87472995"/>
    <x v="87"/>
    <n v="1046143"/>
    <n v="13653"/>
    <x v="38"/>
    <x v="1"/>
    <s v="Damen"/>
    <n v="2"/>
    <n v="121.00000000000001"/>
    <n v="242.00000000000003"/>
    <s v="01809"/>
    <x v="1"/>
    <x v="11"/>
    <x v="0"/>
    <x v="0"/>
  </r>
  <r>
    <n v="67077070"/>
    <x v="88"/>
    <n v="8777448"/>
    <n v="11561"/>
    <x v="13"/>
    <x v="2"/>
    <s v="Herren"/>
    <n v="2"/>
    <n v="66.378151260504197"/>
    <n v="132.75630252100839"/>
    <n v="49545"/>
    <x v="2"/>
    <x v="3"/>
    <x v="0"/>
    <x v="0"/>
  </r>
  <r>
    <n v="67077070"/>
    <x v="88"/>
    <n v="8777448"/>
    <n v="11733"/>
    <x v="11"/>
    <x v="2"/>
    <s v="Damen"/>
    <n v="3"/>
    <n v="73.100840336134453"/>
    <n v="219.30252100840335"/>
    <n v="49545"/>
    <x v="2"/>
    <x v="3"/>
    <x v="0"/>
    <x v="0"/>
  </r>
  <r>
    <n v="67077070"/>
    <x v="88"/>
    <n v="8777448"/>
    <n v="12098"/>
    <x v="58"/>
    <x v="3"/>
    <s v="Herren"/>
    <n v="3"/>
    <n v="257.97478991596643"/>
    <n v="773.92436974789928"/>
    <n v="49545"/>
    <x v="2"/>
    <x v="3"/>
    <x v="0"/>
    <x v="0"/>
  </r>
  <r>
    <n v="67077070"/>
    <x v="88"/>
    <n v="8777448"/>
    <n v="12098"/>
    <x v="58"/>
    <x v="3"/>
    <s v="Herren"/>
    <n v="3"/>
    <n v="257.97478991596643"/>
    <n v="773.92436974789928"/>
    <n v="49545"/>
    <x v="2"/>
    <x v="3"/>
    <x v="0"/>
    <x v="0"/>
  </r>
  <r>
    <n v="67077070"/>
    <x v="88"/>
    <n v="8777448"/>
    <n v="13583"/>
    <x v="30"/>
    <x v="1"/>
    <s v="Herren"/>
    <n v="3"/>
    <n v="110.07563025210085"/>
    <n v="330.22689075630257"/>
    <n v="49545"/>
    <x v="2"/>
    <x v="3"/>
    <x v="0"/>
    <x v="0"/>
  </r>
  <r>
    <n v="59805731"/>
    <x v="88"/>
    <n v="1642564"/>
    <n v="11341"/>
    <x v="4"/>
    <x v="2"/>
    <s v="Herren"/>
    <n v="3"/>
    <n v="63.857142857142854"/>
    <n v="191.57142857142856"/>
    <s v="06429"/>
    <x v="1"/>
    <x v="4"/>
    <x v="0"/>
    <x v="1"/>
  </r>
  <r>
    <n v="48021298"/>
    <x v="88"/>
    <n v="1155923"/>
    <n v="11156"/>
    <x v="14"/>
    <x v="2"/>
    <s v="Herren"/>
    <n v="2"/>
    <n v="74.78151260504201"/>
    <n v="149.56302521008402"/>
    <s v="07589"/>
    <x v="1"/>
    <x v="1"/>
    <x v="1"/>
    <x v="1"/>
  </r>
  <r>
    <n v="48021298"/>
    <x v="88"/>
    <n v="1155923"/>
    <n v="12430"/>
    <x v="61"/>
    <x v="3"/>
    <s v="Damen"/>
    <n v="2"/>
    <n v="256.29411764705884"/>
    <n v="512.58823529411768"/>
    <s v="07589"/>
    <x v="1"/>
    <x v="1"/>
    <x v="1"/>
    <x v="1"/>
  </r>
  <r>
    <n v="48021298"/>
    <x v="88"/>
    <n v="1155923"/>
    <n v="12149"/>
    <x v="27"/>
    <x v="3"/>
    <s v="Damen"/>
    <n v="3"/>
    <n v="264.69747899159665"/>
    <n v="794.09243697478996"/>
    <s v="07589"/>
    <x v="1"/>
    <x v="1"/>
    <x v="1"/>
    <x v="1"/>
  </r>
  <r>
    <n v="17496388"/>
    <x v="88"/>
    <n v="1992540"/>
    <n v="10381"/>
    <x v="12"/>
    <x v="0"/>
    <s v="Damen"/>
    <n v="2"/>
    <n v="132.76470588235296"/>
    <n v="265.52941176470591"/>
    <n v="31582"/>
    <x v="3"/>
    <x v="9"/>
    <x v="4"/>
    <x v="1"/>
  </r>
  <r>
    <n v="17496388"/>
    <x v="88"/>
    <n v="1992540"/>
    <n v="12495"/>
    <x v="54"/>
    <x v="3"/>
    <s v="Damen"/>
    <n v="2"/>
    <n v="264.69747899159665"/>
    <n v="529.39495798319331"/>
    <n v="31582"/>
    <x v="3"/>
    <x v="9"/>
    <x v="4"/>
    <x v="1"/>
  </r>
  <r>
    <n v="17496388"/>
    <x v="88"/>
    <n v="1992540"/>
    <n v="13071"/>
    <x v="43"/>
    <x v="1"/>
    <s v="Herren"/>
    <n v="2"/>
    <n v="122.68067226890757"/>
    <n v="245.36134453781514"/>
    <n v="31582"/>
    <x v="3"/>
    <x v="9"/>
    <x v="4"/>
    <x v="1"/>
  </r>
  <r>
    <n v="35682570"/>
    <x v="89"/>
    <n v="7975725"/>
    <n v="12849"/>
    <x v="10"/>
    <x v="3"/>
    <s v="Herren"/>
    <n v="1"/>
    <n v="255.45378151260505"/>
    <n v="255.45378151260505"/>
    <n v="86316"/>
    <x v="0"/>
    <x v="6"/>
    <x v="4"/>
    <x v="1"/>
  </r>
  <r>
    <n v="35682570"/>
    <x v="89"/>
    <n v="7975725"/>
    <n v="12153"/>
    <x v="9"/>
    <x v="3"/>
    <s v="Herren"/>
    <n v="2"/>
    <n v="247.89075630252103"/>
    <n v="495.78151260504205"/>
    <n v="86316"/>
    <x v="0"/>
    <x v="6"/>
    <x v="4"/>
    <x v="1"/>
  </r>
  <r>
    <n v="32032281"/>
    <x v="89"/>
    <n v="1969882"/>
    <n v="13071"/>
    <x v="43"/>
    <x v="1"/>
    <s v="Herren"/>
    <n v="3"/>
    <n v="122.68067226890757"/>
    <n v="368.0420168067227"/>
    <n v="63916"/>
    <x v="0"/>
    <x v="6"/>
    <x v="1"/>
    <x v="1"/>
  </r>
  <r>
    <n v="54966890"/>
    <x v="89"/>
    <n v="4631665"/>
    <n v="11081"/>
    <x v="2"/>
    <x v="2"/>
    <s v="Damen"/>
    <n v="2"/>
    <n v="70.579831932773104"/>
    <n v="141.15966386554621"/>
    <n v="58730"/>
    <x v="2"/>
    <x v="3"/>
    <x v="0"/>
    <x v="1"/>
  </r>
  <r>
    <n v="54966890"/>
    <x v="89"/>
    <n v="4631665"/>
    <n v="11341"/>
    <x v="4"/>
    <x v="2"/>
    <s v="Herren"/>
    <n v="3"/>
    <n v="63.857142857142854"/>
    <n v="191.57142857142856"/>
    <n v="58730"/>
    <x v="2"/>
    <x v="3"/>
    <x v="0"/>
    <x v="1"/>
  </r>
  <r>
    <n v="54966890"/>
    <x v="89"/>
    <n v="4631665"/>
    <n v="12058"/>
    <x v="44"/>
    <x v="3"/>
    <s v="Damen"/>
    <n v="2"/>
    <n v="267.218487394958"/>
    <n v="534.43697478991601"/>
    <n v="58730"/>
    <x v="2"/>
    <x v="3"/>
    <x v="0"/>
    <x v="1"/>
  </r>
  <r>
    <n v="54966890"/>
    <x v="89"/>
    <n v="4631665"/>
    <n v="13363"/>
    <x v="24"/>
    <x v="1"/>
    <s v="Herren"/>
    <n v="2"/>
    <n v="116.79831932773111"/>
    <n v="233.59663865546221"/>
    <n v="58730"/>
    <x v="2"/>
    <x v="3"/>
    <x v="0"/>
    <x v="1"/>
  </r>
  <r>
    <n v="54966890"/>
    <x v="89"/>
    <n v="4631665"/>
    <n v="13337"/>
    <x v="23"/>
    <x v="1"/>
    <s v="Herren"/>
    <n v="3"/>
    <n v="118.47899159663866"/>
    <n v="355.43697478991601"/>
    <n v="58730"/>
    <x v="2"/>
    <x v="3"/>
    <x v="0"/>
    <x v="1"/>
  </r>
  <r>
    <n v="32032281"/>
    <x v="89"/>
    <n v="1969882"/>
    <n v="10381"/>
    <x v="12"/>
    <x v="0"/>
    <s v="Damen"/>
    <n v="2"/>
    <n v="132.76470588235296"/>
    <n v="265.52941176470591"/>
    <n v="63916"/>
    <x v="0"/>
    <x v="6"/>
    <x v="1"/>
    <x v="1"/>
  </r>
  <r>
    <n v="96461894"/>
    <x v="89"/>
    <n v="9865131"/>
    <n v="12551"/>
    <x v="22"/>
    <x v="3"/>
    <s v="Herren"/>
    <n v="1"/>
    <n v="259.65546218487395"/>
    <n v="259.65546218487395"/>
    <n v="96450"/>
    <x v="0"/>
    <x v="6"/>
    <x v="3"/>
    <x v="3"/>
  </r>
  <r>
    <n v="35682570"/>
    <x v="89"/>
    <n v="7975725"/>
    <n v="11036"/>
    <x v="53"/>
    <x v="2"/>
    <s v="Damen"/>
    <n v="3"/>
    <n v="68.058823529411768"/>
    <n v="204.1764705882353"/>
    <n v="86316"/>
    <x v="0"/>
    <x v="6"/>
    <x v="4"/>
    <x v="1"/>
  </r>
  <r>
    <n v="32032281"/>
    <x v="89"/>
    <n v="1969882"/>
    <n v="11156"/>
    <x v="14"/>
    <x v="2"/>
    <s v="Herren"/>
    <n v="2"/>
    <n v="74.78151260504201"/>
    <n v="149.56302521008402"/>
    <n v="63916"/>
    <x v="0"/>
    <x v="6"/>
    <x v="1"/>
    <x v="1"/>
  </r>
  <r>
    <n v="96461894"/>
    <x v="89"/>
    <n v="9865131"/>
    <n v="11040"/>
    <x v="37"/>
    <x v="2"/>
    <s v="Damen"/>
    <n v="2"/>
    <n v="65.537815126050418"/>
    <n v="131.07563025210084"/>
    <n v="96450"/>
    <x v="0"/>
    <x v="6"/>
    <x v="3"/>
    <x v="3"/>
  </r>
  <r>
    <n v="96461894"/>
    <x v="89"/>
    <n v="9865131"/>
    <n v="11518"/>
    <x v="6"/>
    <x v="2"/>
    <s v="Herren"/>
    <n v="2"/>
    <n v="63.016806722689076"/>
    <n v="126.03361344537815"/>
    <n v="96450"/>
    <x v="0"/>
    <x v="6"/>
    <x v="3"/>
    <x v="3"/>
  </r>
  <r>
    <n v="44701423"/>
    <x v="90"/>
    <n v="3233534"/>
    <n v="12430"/>
    <x v="61"/>
    <x v="3"/>
    <s v="Damen"/>
    <n v="2"/>
    <n v="256.29411764705884"/>
    <n v="512.58823529411768"/>
    <n v="97816"/>
    <x v="0"/>
    <x v="6"/>
    <x v="0"/>
    <x v="1"/>
  </r>
  <r>
    <n v="44701423"/>
    <x v="90"/>
    <n v="3233534"/>
    <n v="12153"/>
    <x v="9"/>
    <x v="3"/>
    <s v="Herren"/>
    <n v="2"/>
    <n v="247.89075630252103"/>
    <n v="495.78151260504205"/>
    <n v="97816"/>
    <x v="0"/>
    <x v="6"/>
    <x v="0"/>
    <x v="1"/>
  </r>
  <r>
    <n v="47764578"/>
    <x v="90"/>
    <n v="9658837"/>
    <n v="12849"/>
    <x v="10"/>
    <x v="3"/>
    <s v="Herren"/>
    <n v="2"/>
    <n v="255.45378151260505"/>
    <n v="510.9075630252101"/>
    <n v="76332"/>
    <x v="0"/>
    <x v="0"/>
    <x v="1"/>
    <x v="1"/>
  </r>
  <r>
    <n v="44701423"/>
    <x v="90"/>
    <n v="3233534"/>
    <n v="10339"/>
    <x v="7"/>
    <x v="0"/>
    <s v="Damen"/>
    <n v="2"/>
    <n v="130.24369747899161"/>
    <n v="260.48739495798321"/>
    <n v="97816"/>
    <x v="0"/>
    <x v="6"/>
    <x v="0"/>
    <x v="1"/>
  </r>
  <r>
    <n v="44701423"/>
    <x v="90"/>
    <n v="3233534"/>
    <n v="13363"/>
    <x v="24"/>
    <x v="1"/>
    <s v="Herren"/>
    <n v="2"/>
    <n v="116.79831932773111"/>
    <n v="233.59663865546221"/>
    <n v="97816"/>
    <x v="0"/>
    <x v="6"/>
    <x v="0"/>
    <x v="1"/>
  </r>
  <r>
    <n v="25176514"/>
    <x v="90"/>
    <n v="4797695"/>
    <n v="12430"/>
    <x v="61"/>
    <x v="3"/>
    <s v="Damen"/>
    <n v="3"/>
    <n v="256.29411764705884"/>
    <n v="768.88235294117658"/>
    <s v="02681"/>
    <x v="1"/>
    <x v="11"/>
    <x v="0"/>
    <x v="1"/>
  </r>
  <r>
    <n v="44701423"/>
    <x v="90"/>
    <n v="3233534"/>
    <n v="11310"/>
    <x v="49"/>
    <x v="2"/>
    <s v="Herren"/>
    <n v="2"/>
    <n v="71.420168067226896"/>
    <n v="142.84033613445379"/>
    <n v="97816"/>
    <x v="0"/>
    <x v="6"/>
    <x v="0"/>
    <x v="1"/>
  </r>
  <r>
    <n v="12297322"/>
    <x v="91"/>
    <n v="6271089"/>
    <n v="14002"/>
    <x v="33"/>
    <x v="4"/>
    <s v="Uni"/>
    <n v="1"/>
    <n v="62.042016806722692"/>
    <n v="62.042016806722692"/>
    <n v="45134"/>
    <x v="2"/>
    <x v="3"/>
    <x v="1"/>
    <x v="2"/>
  </r>
  <r>
    <n v="97113629"/>
    <x v="92"/>
    <n v="1790486"/>
    <n v="12899"/>
    <x v="8"/>
    <x v="3"/>
    <s v="Damen"/>
    <n v="1"/>
    <n v="268.05882352941177"/>
    <n v="268.05882352941177"/>
    <n v="93086"/>
    <x v="0"/>
    <x v="6"/>
    <x v="0"/>
    <x v="2"/>
  </r>
  <r>
    <n v="97113629"/>
    <x v="92"/>
    <n v="1790486"/>
    <n v="12634"/>
    <x v="41"/>
    <x v="3"/>
    <s v="Herren"/>
    <n v="1"/>
    <n v="265.53781512605042"/>
    <n v="265.53781512605042"/>
    <n v="93086"/>
    <x v="0"/>
    <x v="6"/>
    <x v="0"/>
    <x v="2"/>
  </r>
  <r>
    <n v="97113629"/>
    <x v="92"/>
    <n v="1790486"/>
    <n v="11310"/>
    <x v="49"/>
    <x v="2"/>
    <s v="Herren"/>
    <n v="2"/>
    <n v="71.420168067226896"/>
    <n v="142.84033613445379"/>
    <n v="93086"/>
    <x v="0"/>
    <x v="6"/>
    <x v="0"/>
    <x v="2"/>
  </r>
  <r>
    <n v="17375506"/>
    <x v="92"/>
    <n v="2654803"/>
    <n v="13230"/>
    <x v="26"/>
    <x v="1"/>
    <s v="Damen"/>
    <n v="3"/>
    <n v="112.5966386554622"/>
    <n v="337.78991596638662"/>
    <n v="59348"/>
    <x v="2"/>
    <x v="3"/>
    <x v="0"/>
    <x v="1"/>
  </r>
  <r>
    <n v="50875755"/>
    <x v="93"/>
    <n v="4444711"/>
    <n v="13397"/>
    <x v="35"/>
    <x v="1"/>
    <s v="Damen"/>
    <n v="3"/>
    <n v="117.63865546218489"/>
    <n v="352.91596638655466"/>
    <s v="04523"/>
    <x v="1"/>
    <x v="11"/>
    <x v="4"/>
    <x v="1"/>
  </r>
  <r>
    <n v="49627332"/>
    <x v="93"/>
    <n v="6608156"/>
    <n v="10331"/>
    <x v="32"/>
    <x v="0"/>
    <s v="Herren"/>
    <n v="3"/>
    <n v="141.16806722689077"/>
    <n v="423.50420168067228"/>
    <n v="99423"/>
    <x v="1"/>
    <x v="1"/>
    <x v="1"/>
    <x v="1"/>
  </r>
  <r>
    <n v="49627332"/>
    <x v="93"/>
    <n v="6608156"/>
    <n v="11518"/>
    <x v="6"/>
    <x v="2"/>
    <s v="Herren"/>
    <n v="3"/>
    <n v="63.016806722689076"/>
    <n v="189.05042016806723"/>
    <n v="99423"/>
    <x v="1"/>
    <x v="1"/>
    <x v="1"/>
    <x v="1"/>
  </r>
  <r>
    <n v="49627332"/>
    <x v="93"/>
    <n v="6608156"/>
    <n v="13653"/>
    <x v="38"/>
    <x v="1"/>
    <s v="Damen"/>
    <n v="3"/>
    <n v="121.00000000000001"/>
    <n v="363.00000000000006"/>
    <n v="99423"/>
    <x v="1"/>
    <x v="1"/>
    <x v="1"/>
    <x v="1"/>
  </r>
  <r>
    <n v="49627332"/>
    <x v="93"/>
    <n v="6608156"/>
    <n v="13583"/>
    <x v="30"/>
    <x v="1"/>
    <s v="Herren"/>
    <n v="2"/>
    <n v="110.07563025210085"/>
    <n v="220.1512605042017"/>
    <n v="99423"/>
    <x v="1"/>
    <x v="1"/>
    <x v="1"/>
    <x v="1"/>
  </r>
  <r>
    <n v="49627332"/>
    <x v="93"/>
    <n v="6608156"/>
    <n v="13394"/>
    <x v="57"/>
    <x v="1"/>
    <s v="Herren"/>
    <n v="3"/>
    <n v="123.52100840336136"/>
    <n v="370.56302521008411"/>
    <n v="99423"/>
    <x v="1"/>
    <x v="1"/>
    <x v="1"/>
    <x v="1"/>
  </r>
  <r>
    <n v="97406950"/>
    <x v="94"/>
    <n v="9130538"/>
    <n v="13111"/>
    <x v="34"/>
    <x v="1"/>
    <s v="Damen"/>
    <n v="2"/>
    <n v="113.43697478991598"/>
    <n v="226.87394957983196"/>
    <n v="85049"/>
    <x v="0"/>
    <x v="6"/>
    <x v="2"/>
    <x v="2"/>
  </r>
  <r>
    <n v="97406950"/>
    <x v="94"/>
    <n v="9130538"/>
    <n v="13651"/>
    <x v="39"/>
    <x v="1"/>
    <s v="Herren"/>
    <n v="1"/>
    <n v="112.5966386554622"/>
    <n v="112.5966386554622"/>
    <n v="85049"/>
    <x v="0"/>
    <x v="6"/>
    <x v="2"/>
    <x v="2"/>
  </r>
  <r>
    <n v="97406950"/>
    <x v="94"/>
    <n v="9130538"/>
    <n v="11400"/>
    <x v="52"/>
    <x v="2"/>
    <s v="Damen"/>
    <n v="1"/>
    <n v="63.857142857142854"/>
    <n v="63.857142857142854"/>
    <n v="85049"/>
    <x v="0"/>
    <x v="6"/>
    <x v="2"/>
    <x v="2"/>
  </r>
  <r>
    <n v="82691784"/>
    <x v="95"/>
    <n v="2278070"/>
    <n v="13653"/>
    <x v="38"/>
    <x v="1"/>
    <s v="Damen"/>
    <n v="3"/>
    <n v="121.00000000000001"/>
    <n v="363.00000000000006"/>
    <n v="61197"/>
    <x v="2"/>
    <x v="5"/>
    <x v="1"/>
    <x v="0"/>
  </r>
  <r>
    <n v="82691784"/>
    <x v="95"/>
    <n v="2278070"/>
    <n v="13791"/>
    <x v="1"/>
    <x v="1"/>
    <s v="Damen"/>
    <n v="2"/>
    <n v="125.20168067226892"/>
    <n v="250.40336134453784"/>
    <n v="61197"/>
    <x v="2"/>
    <x v="5"/>
    <x v="1"/>
    <x v="0"/>
  </r>
  <r>
    <n v="82691784"/>
    <x v="95"/>
    <n v="2278070"/>
    <n v="13651"/>
    <x v="39"/>
    <x v="1"/>
    <s v="Herren"/>
    <n v="2"/>
    <n v="112.5966386554622"/>
    <n v="225.1932773109244"/>
    <n v="61197"/>
    <x v="2"/>
    <x v="5"/>
    <x v="1"/>
    <x v="0"/>
  </r>
  <r>
    <n v="10097002"/>
    <x v="95"/>
    <n v="8828372"/>
    <n v="14001"/>
    <x v="15"/>
    <x v="4"/>
    <s v="Uni"/>
    <n v="1"/>
    <n v="71.705882352941174"/>
    <n v="71.705882352941174"/>
    <n v="28207"/>
    <x v="3"/>
    <x v="14"/>
    <x v="0"/>
    <x v="3"/>
  </r>
  <r>
    <n v="84828434"/>
    <x v="96"/>
    <n v="3720893"/>
    <n v="12430"/>
    <x v="61"/>
    <x v="3"/>
    <s v="Damen"/>
    <n v="3"/>
    <n v="256.29411764705884"/>
    <n v="768.88235294117658"/>
    <s v="06542"/>
    <x v="1"/>
    <x v="4"/>
    <x v="2"/>
    <x v="0"/>
  </r>
  <r>
    <n v="84828434"/>
    <x v="96"/>
    <n v="3720893"/>
    <n v="12086"/>
    <x v="16"/>
    <x v="3"/>
    <s v="Herren"/>
    <n v="2"/>
    <n v="248.73109243697482"/>
    <n v="497.46218487394964"/>
    <s v="06542"/>
    <x v="1"/>
    <x v="4"/>
    <x v="2"/>
    <x v="0"/>
  </r>
  <r>
    <n v="77212461"/>
    <x v="97"/>
    <n v="4146698"/>
    <n v="10181"/>
    <x v="5"/>
    <x v="0"/>
    <s v="Herren"/>
    <n v="3"/>
    <n v="134.44537815126051"/>
    <n v="403.33613445378154"/>
    <n v="56410"/>
    <x v="2"/>
    <x v="7"/>
    <x v="4"/>
    <x v="0"/>
  </r>
  <r>
    <n v="77212461"/>
    <x v="97"/>
    <n v="4146698"/>
    <n v="13583"/>
    <x v="30"/>
    <x v="1"/>
    <s v="Herren"/>
    <n v="3"/>
    <n v="110.07563025210085"/>
    <n v="330.22689075630257"/>
    <n v="56410"/>
    <x v="2"/>
    <x v="7"/>
    <x v="4"/>
    <x v="0"/>
  </r>
  <r>
    <n v="12408941"/>
    <x v="97"/>
    <n v="6698519"/>
    <n v="10722"/>
    <x v="40"/>
    <x v="0"/>
    <s v="Herren"/>
    <n v="3"/>
    <n v="136.96638655462186"/>
    <n v="410.89915966386559"/>
    <n v="97737"/>
    <x v="0"/>
    <x v="6"/>
    <x v="0"/>
    <x v="1"/>
  </r>
  <r>
    <n v="12408941"/>
    <x v="97"/>
    <n v="6698519"/>
    <n v="10557"/>
    <x v="0"/>
    <x v="0"/>
    <s v="Herren"/>
    <n v="3"/>
    <n v="132.76470588235296"/>
    <n v="398.2941176470589"/>
    <n v="97737"/>
    <x v="0"/>
    <x v="6"/>
    <x v="0"/>
    <x v="1"/>
  </r>
  <r>
    <n v="12408941"/>
    <x v="97"/>
    <n v="6698519"/>
    <n v="13230"/>
    <x v="26"/>
    <x v="1"/>
    <s v="Damen"/>
    <n v="3"/>
    <n v="112.5966386554622"/>
    <n v="337.78991596638662"/>
    <n v="97737"/>
    <x v="0"/>
    <x v="6"/>
    <x v="0"/>
    <x v="1"/>
  </r>
  <r>
    <n v="75621556"/>
    <x v="98"/>
    <n v="3509387"/>
    <n v="10181"/>
    <x v="5"/>
    <x v="0"/>
    <s v="Herren"/>
    <n v="2"/>
    <n v="134.44537815126051"/>
    <n v="268.89075630252103"/>
    <n v="57072"/>
    <x v="2"/>
    <x v="3"/>
    <x v="0"/>
    <x v="0"/>
  </r>
  <r>
    <n v="75621556"/>
    <x v="98"/>
    <n v="3509387"/>
    <n v="10538"/>
    <x v="20"/>
    <x v="0"/>
    <s v="Herren"/>
    <n v="2"/>
    <n v="130.24369747899161"/>
    <n v="260.48739495798321"/>
    <n v="57072"/>
    <x v="2"/>
    <x v="3"/>
    <x v="0"/>
    <x v="0"/>
  </r>
  <r>
    <n v="75621556"/>
    <x v="98"/>
    <n v="3509387"/>
    <n v="11777"/>
    <x v="29"/>
    <x v="2"/>
    <s v="Herren"/>
    <n v="3"/>
    <n v="63.016806722689076"/>
    <n v="189.05042016806723"/>
    <n v="57072"/>
    <x v="2"/>
    <x v="3"/>
    <x v="0"/>
    <x v="0"/>
  </r>
  <r>
    <n v="75621556"/>
    <x v="98"/>
    <n v="3509387"/>
    <n v="12551"/>
    <x v="22"/>
    <x v="3"/>
    <s v="Herren"/>
    <n v="3"/>
    <n v="259.65546218487395"/>
    <n v="778.96638655462186"/>
    <n v="57072"/>
    <x v="2"/>
    <x v="3"/>
    <x v="0"/>
    <x v="0"/>
  </r>
  <r>
    <n v="75621556"/>
    <x v="98"/>
    <n v="3509387"/>
    <n v="12149"/>
    <x v="27"/>
    <x v="3"/>
    <s v="Damen"/>
    <n v="2"/>
    <n v="264.69747899159665"/>
    <n v="529.39495798319331"/>
    <n v="57072"/>
    <x v="2"/>
    <x v="3"/>
    <x v="0"/>
    <x v="0"/>
  </r>
  <r>
    <n v="18743249"/>
    <x v="98"/>
    <n v="9028945"/>
    <n v="10430"/>
    <x v="51"/>
    <x v="0"/>
    <s v="Damen"/>
    <n v="3"/>
    <n v="140.32773109243698"/>
    <n v="420.98319327731093"/>
    <n v="49393"/>
    <x v="3"/>
    <x v="9"/>
    <x v="0"/>
    <x v="1"/>
  </r>
  <r>
    <n v="18743249"/>
    <x v="98"/>
    <n v="9028945"/>
    <n v="10722"/>
    <x v="40"/>
    <x v="0"/>
    <s v="Herren"/>
    <n v="2"/>
    <n v="136.96638655462186"/>
    <n v="273.93277310924373"/>
    <n v="49393"/>
    <x v="3"/>
    <x v="9"/>
    <x v="0"/>
    <x v="1"/>
  </r>
  <r>
    <n v="18743249"/>
    <x v="98"/>
    <n v="9028945"/>
    <n v="10430"/>
    <x v="51"/>
    <x v="0"/>
    <s v="Damen"/>
    <n v="2"/>
    <n v="140.32773109243698"/>
    <n v="280.65546218487395"/>
    <n v="49393"/>
    <x v="3"/>
    <x v="9"/>
    <x v="0"/>
    <x v="1"/>
  </r>
  <r>
    <n v="93085286"/>
    <x v="99"/>
    <n v="6480523"/>
    <n v="10331"/>
    <x v="32"/>
    <x v="0"/>
    <s v="Herren"/>
    <n v="3"/>
    <n v="141.16806722689077"/>
    <n v="423.50420168067228"/>
    <s v="08396"/>
    <x v="1"/>
    <x v="11"/>
    <x v="2"/>
    <x v="3"/>
  </r>
  <r>
    <n v="93085286"/>
    <x v="99"/>
    <n v="6480523"/>
    <n v="11733"/>
    <x v="11"/>
    <x v="2"/>
    <s v="Damen"/>
    <n v="3"/>
    <n v="73.100840336134453"/>
    <n v="219.30252100840335"/>
    <s v="08396"/>
    <x v="1"/>
    <x v="11"/>
    <x v="2"/>
    <x v="3"/>
  </r>
  <r>
    <n v="93085286"/>
    <x v="99"/>
    <n v="6480523"/>
    <n v="11036"/>
    <x v="53"/>
    <x v="2"/>
    <s v="Damen"/>
    <n v="3"/>
    <n v="68.058823529411768"/>
    <n v="204.1764705882353"/>
    <s v="08396"/>
    <x v="1"/>
    <x v="11"/>
    <x v="2"/>
    <x v="3"/>
  </r>
  <r>
    <n v="75760961"/>
    <x v="99"/>
    <n v="9499295"/>
    <n v="10181"/>
    <x v="5"/>
    <x v="0"/>
    <s v="Herren"/>
    <n v="2"/>
    <n v="134.44537815126051"/>
    <n v="268.89075630252103"/>
    <n v="53498"/>
    <x v="2"/>
    <x v="7"/>
    <x v="1"/>
    <x v="0"/>
  </r>
  <r>
    <n v="75760961"/>
    <x v="99"/>
    <n v="9499295"/>
    <n v="11733"/>
    <x v="11"/>
    <x v="2"/>
    <s v="Damen"/>
    <n v="2"/>
    <n v="73.100840336134453"/>
    <n v="146.20168067226891"/>
    <n v="53498"/>
    <x v="2"/>
    <x v="7"/>
    <x v="1"/>
    <x v="0"/>
  </r>
  <r>
    <n v="75760961"/>
    <x v="99"/>
    <n v="9499295"/>
    <n v="12153"/>
    <x v="9"/>
    <x v="3"/>
    <s v="Herren"/>
    <n v="2"/>
    <n v="247.89075630252103"/>
    <n v="495.78151260504205"/>
    <n v="53498"/>
    <x v="2"/>
    <x v="7"/>
    <x v="1"/>
    <x v="0"/>
  </r>
  <r>
    <n v="75760961"/>
    <x v="99"/>
    <n v="9499295"/>
    <n v="13230"/>
    <x v="26"/>
    <x v="1"/>
    <s v="Damen"/>
    <n v="3"/>
    <n v="112.5966386554622"/>
    <n v="337.78991596638662"/>
    <n v="53498"/>
    <x v="2"/>
    <x v="7"/>
    <x v="1"/>
    <x v="0"/>
  </r>
  <r>
    <n v="75760961"/>
    <x v="99"/>
    <n v="9499295"/>
    <n v="13394"/>
    <x v="57"/>
    <x v="1"/>
    <s v="Herren"/>
    <n v="2"/>
    <n v="123.52100840336136"/>
    <n v="247.04201680672273"/>
    <n v="53498"/>
    <x v="2"/>
    <x v="7"/>
    <x v="1"/>
    <x v="0"/>
  </r>
  <r>
    <n v="85495384"/>
    <x v="100"/>
    <n v="1841346"/>
    <n v="13583"/>
    <x v="30"/>
    <x v="1"/>
    <s v="Herren"/>
    <n v="2"/>
    <n v="110.07563025210085"/>
    <n v="220.1512605042017"/>
    <s v="01987"/>
    <x v="1"/>
    <x v="2"/>
    <x v="0"/>
    <x v="0"/>
  </r>
  <r>
    <n v="68840175"/>
    <x v="100"/>
    <n v="1939146"/>
    <n v="12098"/>
    <x v="58"/>
    <x v="3"/>
    <s v="Herren"/>
    <n v="3"/>
    <n v="257.97478991596643"/>
    <n v="773.92436974789928"/>
    <n v="35781"/>
    <x v="2"/>
    <x v="5"/>
    <x v="1"/>
    <x v="0"/>
  </r>
  <r>
    <n v="52592323"/>
    <x v="100"/>
    <n v="3417546"/>
    <n v="10198"/>
    <x v="47"/>
    <x v="0"/>
    <s v="Damen"/>
    <n v="2"/>
    <n v="130.24369747899161"/>
    <n v="260.48739495798321"/>
    <n v="39444"/>
    <x v="1"/>
    <x v="4"/>
    <x v="1"/>
    <x v="1"/>
  </r>
  <r>
    <n v="52592323"/>
    <x v="100"/>
    <n v="3417546"/>
    <n v="12430"/>
    <x v="61"/>
    <x v="3"/>
    <s v="Damen"/>
    <n v="2"/>
    <n v="256.29411764705884"/>
    <n v="512.58823529411768"/>
    <n v="39444"/>
    <x v="1"/>
    <x v="4"/>
    <x v="1"/>
    <x v="1"/>
  </r>
  <r>
    <n v="52592323"/>
    <x v="100"/>
    <n v="3417546"/>
    <n v="12058"/>
    <x v="44"/>
    <x v="3"/>
    <s v="Damen"/>
    <n v="3"/>
    <n v="267.218487394958"/>
    <n v="801.65546218487407"/>
    <n v="39444"/>
    <x v="1"/>
    <x v="4"/>
    <x v="1"/>
    <x v="1"/>
  </r>
  <r>
    <n v="10081216"/>
    <x v="100"/>
    <n v="8354712"/>
    <n v="14001"/>
    <x v="15"/>
    <x v="4"/>
    <s v="Uni"/>
    <n v="1"/>
    <n v="71.705882352941174"/>
    <n v="71.705882352941174"/>
    <n v="80539"/>
    <x v="0"/>
    <x v="6"/>
    <x v="0"/>
    <x v="1"/>
  </r>
  <r>
    <n v="10865175"/>
    <x v="100"/>
    <n v="8234227"/>
    <n v="14001"/>
    <x v="15"/>
    <x v="4"/>
    <s v="Uni"/>
    <n v="1"/>
    <n v="71.705882352941174"/>
    <n v="71.705882352941174"/>
    <n v="20149"/>
    <x v="3"/>
    <x v="12"/>
    <x v="0"/>
    <x v="1"/>
  </r>
  <r>
    <n v="13835225"/>
    <x v="100"/>
    <n v="9801103"/>
    <n v="14000"/>
    <x v="60"/>
    <x v="4"/>
    <s v="Uni"/>
    <n v="1"/>
    <n v="88.932773109243698"/>
    <n v="88.932773109243698"/>
    <n v="28239"/>
    <x v="3"/>
    <x v="14"/>
    <x v="0"/>
    <x v="4"/>
  </r>
  <r>
    <n v="69664167"/>
    <x v="101"/>
    <n v="1921793"/>
    <n v="10339"/>
    <x v="7"/>
    <x v="0"/>
    <s v="Damen"/>
    <n v="3"/>
    <n v="130.24369747899161"/>
    <n v="390.73109243697479"/>
    <n v="76661"/>
    <x v="0"/>
    <x v="0"/>
    <x v="4"/>
    <x v="0"/>
  </r>
  <r>
    <n v="32594095"/>
    <x v="101"/>
    <n v="1453769"/>
    <n v="10381"/>
    <x v="12"/>
    <x v="0"/>
    <s v="Damen"/>
    <n v="2"/>
    <n v="132.76470588235296"/>
    <n v="265.52941176470591"/>
    <n v="88471"/>
    <x v="0"/>
    <x v="0"/>
    <x v="1"/>
    <x v="1"/>
  </r>
  <r>
    <n v="23718377"/>
    <x v="101"/>
    <n v="7568455"/>
    <n v="10828"/>
    <x v="28"/>
    <x v="0"/>
    <s v="Herren"/>
    <n v="2"/>
    <n v="136.96638655462186"/>
    <n v="273.93277310924373"/>
    <n v="32584"/>
    <x v="2"/>
    <x v="3"/>
    <x v="4"/>
    <x v="1"/>
  </r>
  <r>
    <n v="64649886"/>
    <x v="102"/>
    <n v="6046766"/>
    <n v="12499"/>
    <x v="42"/>
    <x v="3"/>
    <s v="Damen"/>
    <n v="3"/>
    <n v="248.73109243697482"/>
    <n v="746.19327731092449"/>
    <n v="31224"/>
    <x v="3"/>
    <x v="9"/>
    <x v="1"/>
    <x v="0"/>
  </r>
  <r>
    <n v="11042826"/>
    <x v="102"/>
    <n v="6480523"/>
    <n v="14000"/>
    <x v="60"/>
    <x v="4"/>
    <s v="Uni"/>
    <n v="1"/>
    <n v="88.932773109243698"/>
    <n v="88.932773109243698"/>
    <n v="28203"/>
    <x v="3"/>
    <x v="14"/>
    <x v="0"/>
    <x v="4"/>
  </r>
  <r>
    <n v="92292729"/>
    <x v="103"/>
    <n v="1790486"/>
    <n v="12430"/>
    <x v="61"/>
    <x v="3"/>
    <s v="Damen"/>
    <n v="2"/>
    <n v="256.29411764705884"/>
    <n v="512.58823529411768"/>
    <n v="93086"/>
    <x v="0"/>
    <x v="6"/>
    <x v="2"/>
    <x v="3"/>
  </r>
  <r>
    <n v="80807626"/>
    <x v="103"/>
    <n v="8650536"/>
    <n v="13320"/>
    <x v="18"/>
    <x v="1"/>
    <s v="Herren"/>
    <n v="3"/>
    <n v="110.07563025210085"/>
    <n v="330.22689075630257"/>
    <n v="41747"/>
    <x v="2"/>
    <x v="3"/>
    <x v="0"/>
    <x v="0"/>
  </r>
  <r>
    <n v="92292729"/>
    <x v="103"/>
    <n v="1790486"/>
    <n v="12153"/>
    <x v="9"/>
    <x v="3"/>
    <s v="Herren"/>
    <n v="2"/>
    <n v="247.89075630252103"/>
    <n v="495.78151260504205"/>
    <n v="93086"/>
    <x v="0"/>
    <x v="6"/>
    <x v="2"/>
    <x v="3"/>
  </r>
  <r>
    <n v="92292729"/>
    <x v="103"/>
    <n v="1790486"/>
    <n v="11175"/>
    <x v="21"/>
    <x v="2"/>
    <s v="Damen"/>
    <n v="2"/>
    <n v="71.420168067226896"/>
    <n v="142.84033613445379"/>
    <n v="93086"/>
    <x v="0"/>
    <x v="6"/>
    <x v="2"/>
    <x v="3"/>
  </r>
  <r>
    <n v="92292729"/>
    <x v="103"/>
    <n v="1790486"/>
    <n v="13355"/>
    <x v="55"/>
    <x v="1"/>
    <s v="Herren"/>
    <n v="1"/>
    <n v="123.52100840336136"/>
    <n v="123.52100840336136"/>
    <n v="93086"/>
    <x v="0"/>
    <x v="6"/>
    <x v="2"/>
    <x v="3"/>
  </r>
  <r>
    <n v="92292729"/>
    <x v="103"/>
    <n v="1790486"/>
    <n v="11400"/>
    <x v="52"/>
    <x v="2"/>
    <s v="Damen"/>
    <n v="1"/>
    <n v="63.857142857142854"/>
    <n v="63.857142857142854"/>
    <n v="93086"/>
    <x v="0"/>
    <x v="6"/>
    <x v="2"/>
    <x v="3"/>
  </r>
  <r>
    <n v="10190973"/>
    <x v="103"/>
    <n v="1046143"/>
    <n v="14003"/>
    <x v="48"/>
    <x v="4"/>
    <s v="Uni"/>
    <n v="1"/>
    <n v="52.386554621848745"/>
    <n v="52.386554621848745"/>
    <n v="22399"/>
    <x v="3"/>
    <x v="12"/>
    <x v="2"/>
    <x v="4"/>
  </r>
  <r>
    <n v="62320633"/>
    <x v="104"/>
    <n v="2325107"/>
    <n v="11969"/>
    <x v="59"/>
    <x v="2"/>
    <s v="Damen"/>
    <n v="3"/>
    <n v="66.378151260504197"/>
    <n v="199.1344537815126"/>
    <n v="99752"/>
    <x v="1"/>
    <x v="1"/>
    <x v="4"/>
    <x v="1"/>
  </r>
  <r>
    <n v="56164030"/>
    <x v="104"/>
    <n v="4342583"/>
    <n v="10557"/>
    <x v="0"/>
    <x v="0"/>
    <s v="Herren"/>
    <n v="3"/>
    <n v="132.76470588235296"/>
    <n v="398.2941176470589"/>
    <n v="56281"/>
    <x v="2"/>
    <x v="7"/>
    <x v="1"/>
    <x v="1"/>
  </r>
  <r>
    <n v="40148503"/>
    <x v="104"/>
    <n v="3368252"/>
    <n v="13111"/>
    <x v="34"/>
    <x v="1"/>
    <s v="Damen"/>
    <n v="3"/>
    <n v="113.43697478991598"/>
    <n v="340.31092436974791"/>
    <n v="95482"/>
    <x v="0"/>
    <x v="6"/>
    <x v="1"/>
    <x v="1"/>
  </r>
  <r>
    <n v="30327756"/>
    <x v="104"/>
    <n v="7430542"/>
    <n v="10352"/>
    <x v="31"/>
    <x v="0"/>
    <s v="Herren"/>
    <n v="3"/>
    <n v="127.72268907563027"/>
    <n v="383.1680672268908"/>
    <n v="48529"/>
    <x v="3"/>
    <x v="9"/>
    <x v="1"/>
    <x v="1"/>
  </r>
  <r>
    <n v="30327756"/>
    <x v="104"/>
    <n v="7430542"/>
    <n v="12058"/>
    <x v="44"/>
    <x v="3"/>
    <s v="Damen"/>
    <n v="3"/>
    <n v="267.218487394958"/>
    <n v="801.65546218487407"/>
    <n v="48529"/>
    <x v="3"/>
    <x v="9"/>
    <x v="1"/>
    <x v="1"/>
  </r>
  <r>
    <n v="30327756"/>
    <x v="104"/>
    <n v="7430542"/>
    <n v="12098"/>
    <x v="58"/>
    <x v="3"/>
    <s v="Herren"/>
    <n v="2"/>
    <n v="257.97478991596643"/>
    <n v="515.94957983193285"/>
    <n v="48529"/>
    <x v="3"/>
    <x v="9"/>
    <x v="1"/>
    <x v="1"/>
  </r>
  <r>
    <n v="29774310"/>
    <x v="104"/>
    <n v="4514009"/>
    <n v="11969"/>
    <x v="59"/>
    <x v="2"/>
    <s v="Damen"/>
    <n v="2"/>
    <n v="66.378151260504197"/>
    <n v="132.75630252100839"/>
    <n v="65479"/>
    <x v="2"/>
    <x v="5"/>
    <x v="3"/>
    <x v="1"/>
  </r>
  <r>
    <n v="29774310"/>
    <x v="104"/>
    <n v="4514009"/>
    <n v="12899"/>
    <x v="8"/>
    <x v="3"/>
    <s v="Damen"/>
    <n v="3"/>
    <n v="268.05882352941177"/>
    <n v="804.17647058823536"/>
    <n v="65479"/>
    <x v="2"/>
    <x v="5"/>
    <x v="3"/>
    <x v="1"/>
  </r>
  <r>
    <n v="29774310"/>
    <x v="104"/>
    <n v="4514009"/>
    <n v="12899"/>
    <x v="8"/>
    <x v="3"/>
    <s v="Damen"/>
    <n v="2"/>
    <n v="268.05882352941177"/>
    <n v="536.11764705882354"/>
    <n v="65479"/>
    <x v="2"/>
    <x v="5"/>
    <x v="3"/>
    <x v="1"/>
  </r>
  <r>
    <n v="86127264"/>
    <x v="105"/>
    <n v="9336583"/>
    <n v="12499"/>
    <x v="42"/>
    <x v="3"/>
    <s v="Damen"/>
    <n v="1"/>
    <n v="248.73109243697482"/>
    <n v="248.73109243697482"/>
    <n v="82515"/>
    <x v="0"/>
    <x v="6"/>
    <x v="4"/>
    <x v="0"/>
  </r>
  <r>
    <n v="21422161"/>
    <x v="105"/>
    <n v="2842359"/>
    <n v="11081"/>
    <x v="2"/>
    <x v="2"/>
    <s v="Damen"/>
    <n v="3"/>
    <n v="70.579831932773104"/>
    <n v="211.7394957983193"/>
    <n v="55469"/>
    <x v="2"/>
    <x v="7"/>
    <x v="1"/>
    <x v="1"/>
  </r>
  <r>
    <n v="21422161"/>
    <x v="105"/>
    <n v="2842359"/>
    <n v="11733"/>
    <x v="11"/>
    <x v="2"/>
    <s v="Damen"/>
    <n v="3"/>
    <n v="73.100840336134453"/>
    <n v="219.30252100840335"/>
    <n v="55469"/>
    <x v="2"/>
    <x v="7"/>
    <x v="1"/>
    <x v="1"/>
  </r>
  <r>
    <n v="21422161"/>
    <x v="105"/>
    <n v="2842359"/>
    <n v="12495"/>
    <x v="54"/>
    <x v="3"/>
    <s v="Damen"/>
    <n v="3"/>
    <n v="264.69747899159665"/>
    <n v="794.09243697478996"/>
    <n v="55469"/>
    <x v="2"/>
    <x v="7"/>
    <x v="1"/>
    <x v="1"/>
  </r>
  <r>
    <n v="69371518"/>
    <x v="106"/>
    <n v="8795831"/>
    <n v="11431"/>
    <x v="45"/>
    <x v="2"/>
    <s v="Damen"/>
    <n v="2"/>
    <n v="63.857142857142854"/>
    <n v="127.71428571428571"/>
    <n v="39590"/>
    <x v="1"/>
    <x v="4"/>
    <x v="1"/>
    <x v="0"/>
  </r>
  <r>
    <n v="69371518"/>
    <x v="106"/>
    <n v="8795831"/>
    <n v="11777"/>
    <x v="29"/>
    <x v="2"/>
    <s v="Herren"/>
    <n v="3"/>
    <n v="63.016806722689076"/>
    <n v="189.05042016806723"/>
    <n v="39590"/>
    <x v="1"/>
    <x v="4"/>
    <x v="1"/>
    <x v="0"/>
  </r>
  <r>
    <n v="69371518"/>
    <x v="106"/>
    <n v="8795831"/>
    <n v="13699"/>
    <x v="25"/>
    <x v="1"/>
    <s v="Damen"/>
    <n v="3"/>
    <n v="119.31932773109244"/>
    <n v="357.9579831932773"/>
    <n v="39590"/>
    <x v="1"/>
    <x v="4"/>
    <x v="1"/>
    <x v="0"/>
  </r>
  <r>
    <n v="47159924"/>
    <x v="106"/>
    <n v="2735117"/>
    <n v="11777"/>
    <x v="29"/>
    <x v="2"/>
    <s v="Herren"/>
    <n v="2"/>
    <n v="63.016806722689076"/>
    <n v="126.03361344537815"/>
    <n v="41564"/>
    <x v="2"/>
    <x v="3"/>
    <x v="3"/>
    <x v="1"/>
  </r>
  <r>
    <n v="14844987"/>
    <x v="106"/>
    <n v="1395608"/>
    <n v="10181"/>
    <x v="5"/>
    <x v="0"/>
    <s v="Herren"/>
    <n v="3"/>
    <n v="134.44537815126051"/>
    <n v="403.33613445378154"/>
    <s v="01896"/>
    <x v="1"/>
    <x v="11"/>
    <x v="4"/>
    <x v="1"/>
  </r>
  <r>
    <n v="14844987"/>
    <x v="106"/>
    <n v="1395608"/>
    <n v="10352"/>
    <x v="31"/>
    <x v="0"/>
    <s v="Herren"/>
    <n v="2"/>
    <n v="127.72268907563027"/>
    <n v="255.44537815126054"/>
    <s v="01896"/>
    <x v="1"/>
    <x v="11"/>
    <x v="4"/>
    <x v="1"/>
  </r>
  <r>
    <n v="14844987"/>
    <x v="106"/>
    <n v="1395608"/>
    <n v="11969"/>
    <x v="59"/>
    <x v="2"/>
    <s v="Damen"/>
    <n v="3"/>
    <n v="66.378151260504197"/>
    <n v="199.1344537815126"/>
    <s v="01896"/>
    <x v="1"/>
    <x v="11"/>
    <x v="4"/>
    <x v="1"/>
  </r>
  <r>
    <n v="14844987"/>
    <x v="106"/>
    <n v="1395608"/>
    <n v="12735"/>
    <x v="50"/>
    <x v="3"/>
    <s v="Damen"/>
    <n v="3"/>
    <n v="268.05882352941177"/>
    <n v="804.17647058823536"/>
    <s v="01896"/>
    <x v="1"/>
    <x v="11"/>
    <x v="4"/>
    <x v="1"/>
  </r>
  <r>
    <n v="14844987"/>
    <x v="106"/>
    <n v="1395608"/>
    <n v="13302"/>
    <x v="46"/>
    <x v="1"/>
    <s v="Damen"/>
    <n v="3"/>
    <n v="121.00000000000001"/>
    <n v="363.00000000000006"/>
    <s v="01896"/>
    <x v="1"/>
    <x v="11"/>
    <x v="4"/>
    <x v="1"/>
  </r>
  <r>
    <n v="68573082"/>
    <x v="107"/>
    <n v="6168556"/>
    <n v="10557"/>
    <x v="0"/>
    <x v="0"/>
    <s v="Herren"/>
    <n v="2"/>
    <n v="132.76470588235296"/>
    <n v="265.52941176470591"/>
    <n v="26931"/>
    <x v="3"/>
    <x v="9"/>
    <x v="4"/>
    <x v="0"/>
  </r>
  <r>
    <n v="60765092"/>
    <x v="108"/>
    <n v="8855505"/>
    <n v="13397"/>
    <x v="35"/>
    <x v="1"/>
    <s v="Damen"/>
    <n v="2"/>
    <n v="117.63865546218489"/>
    <n v="235.27731092436977"/>
    <n v="49661"/>
    <x v="3"/>
    <x v="9"/>
    <x v="0"/>
    <x v="1"/>
  </r>
  <r>
    <n v="33975553"/>
    <x v="109"/>
    <n v="8797844"/>
    <n v="10181"/>
    <x v="5"/>
    <x v="0"/>
    <s v="Herren"/>
    <n v="3"/>
    <n v="134.44537815126051"/>
    <n v="403.33613445378154"/>
    <n v="99638"/>
    <x v="1"/>
    <x v="1"/>
    <x v="4"/>
    <x v="1"/>
  </r>
  <r>
    <n v="33975553"/>
    <x v="109"/>
    <n v="8797844"/>
    <n v="10538"/>
    <x v="20"/>
    <x v="0"/>
    <s v="Herren"/>
    <n v="3"/>
    <n v="130.24369747899161"/>
    <n v="390.73109243697479"/>
    <n v="99638"/>
    <x v="1"/>
    <x v="1"/>
    <x v="4"/>
    <x v="1"/>
  </r>
  <r>
    <n v="33975553"/>
    <x v="109"/>
    <n v="8797844"/>
    <n v="13363"/>
    <x v="24"/>
    <x v="1"/>
    <s v="Herren"/>
    <n v="3"/>
    <n v="116.79831932773111"/>
    <n v="350.39495798319331"/>
    <n v="99638"/>
    <x v="1"/>
    <x v="1"/>
    <x v="4"/>
    <x v="1"/>
  </r>
  <r>
    <n v="12405541"/>
    <x v="109"/>
    <n v="2750811"/>
    <n v="14003"/>
    <x v="48"/>
    <x v="4"/>
    <s v="Uni"/>
    <n v="1"/>
    <n v="52.386554621848745"/>
    <n v="52.386554621848745"/>
    <n v="52080"/>
    <x v="2"/>
    <x v="3"/>
    <x v="2"/>
    <x v="1"/>
  </r>
  <r>
    <n v="28059614"/>
    <x v="110"/>
    <n v="6742318"/>
    <n v="12086"/>
    <x v="16"/>
    <x v="3"/>
    <s v="Herren"/>
    <n v="2"/>
    <n v="248.73109243697482"/>
    <n v="497.46218487394964"/>
    <n v="77694"/>
    <x v="0"/>
    <x v="0"/>
    <x v="1"/>
    <x v="1"/>
  </r>
  <r>
    <n v="45323995"/>
    <x v="110"/>
    <n v="4424107"/>
    <n v="13405"/>
    <x v="36"/>
    <x v="1"/>
    <s v="Damen"/>
    <n v="2"/>
    <n v="116.79831932773111"/>
    <n v="233.59663865546221"/>
    <n v="76829"/>
    <x v="2"/>
    <x v="7"/>
    <x v="0"/>
    <x v="1"/>
  </r>
  <r>
    <n v="36897994"/>
    <x v="110"/>
    <n v="8101382"/>
    <n v="10331"/>
    <x v="32"/>
    <x v="0"/>
    <s v="Herren"/>
    <n v="2"/>
    <n v="141.16806722689077"/>
    <n v="282.33613445378154"/>
    <s v="06406"/>
    <x v="1"/>
    <x v="4"/>
    <x v="2"/>
    <x v="1"/>
  </r>
  <r>
    <n v="28059614"/>
    <x v="110"/>
    <n v="6742318"/>
    <n v="11341"/>
    <x v="4"/>
    <x v="2"/>
    <s v="Herren"/>
    <n v="3"/>
    <n v="63.857142857142854"/>
    <n v="191.57142857142856"/>
    <n v="77694"/>
    <x v="0"/>
    <x v="0"/>
    <x v="1"/>
    <x v="1"/>
  </r>
  <r>
    <n v="28059614"/>
    <x v="110"/>
    <n v="6742318"/>
    <n v="11036"/>
    <x v="53"/>
    <x v="2"/>
    <s v="Damen"/>
    <n v="2"/>
    <n v="68.058823529411768"/>
    <n v="136.11764705882354"/>
    <n v="77694"/>
    <x v="0"/>
    <x v="0"/>
    <x v="1"/>
    <x v="1"/>
  </r>
  <r>
    <n v="12249791"/>
    <x v="110"/>
    <n v="5064035"/>
    <n v="14002"/>
    <x v="33"/>
    <x v="4"/>
    <s v="Uni"/>
    <n v="1"/>
    <n v="62.042016806722692"/>
    <n v="62.042016806722692"/>
    <n v="53229"/>
    <x v="2"/>
    <x v="3"/>
    <x v="1"/>
    <x v="2"/>
  </r>
  <r>
    <n v="12325367"/>
    <x v="110"/>
    <n v="9384058"/>
    <n v="14000"/>
    <x v="60"/>
    <x v="4"/>
    <s v="Uni"/>
    <n v="1"/>
    <n v="88.932773109243698"/>
    <n v="88.932773109243698"/>
    <n v="40235"/>
    <x v="2"/>
    <x v="3"/>
    <x v="4"/>
    <x v="4"/>
  </r>
  <r>
    <n v="13175188"/>
    <x v="110"/>
    <n v="1666917"/>
    <n v="14003"/>
    <x v="48"/>
    <x v="4"/>
    <s v="Uni"/>
    <n v="1"/>
    <n v="52.386554621848745"/>
    <n v="52.386554621848745"/>
    <n v="12103"/>
    <x v="1"/>
    <x v="10"/>
    <x v="1"/>
    <x v="2"/>
  </r>
  <r>
    <n v="59504975"/>
    <x v="111"/>
    <n v="5042140"/>
    <n v="10352"/>
    <x v="31"/>
    <x v="0"/>
    <s v="Herren"/>
    <n v="2"/>
    <n v="127.72268907563027"/>
    <n v="255.44537815126054"/>
    <n v="37213"/>
    <x v="2"/>
    <x v="5"/>
    <x v="1"/>
    <x v="1"/>
  </r>
  <r>
    <n v="59504975"/>
    <x v="111"/>
    <n v="5042140"/>
    <n v="13230"/>
    <x v="26"/>
    <x v="1"/>
    <s v="Damen"/>
    <n v="2"/>
    <n v="112.5966386554622"/>
    <n v="225.1932773109244"/>
    <n v="37213"/>
    <x v="2"/>
    <x v="5"/>
    <x v="1"/>
    <x v="1"/>
  </r>
  <r>
    <n v="59504975"/>
    <x v="111"/>
    <n v="5042140"/>
    <n v="13405"/>
    <x v="36"/>
    <x v="1"/>
    <s v="Damen"/>
    <n v="2"/>
    <n v="116.79831932773111"/>
    <n v="233.59663865546221"/>
    <n v="37213"/>
    <x v="2"/>
    <x v="5"/>
    <x v="1"/>
    <x v="1"/>
  </r>
  <r>
    <n v="42565107"/>
    <x v="111"/>
    <n v="8345301"/>
    <n v="11969"/>
    <x v="59"/>
    <x v="2"/>
    <s v="Damen"/>
    <n v="3"/>
    <n v="66.378151260504197"/>
    <n v="199.1344537815126"/>
    <n v="14798"/>
    <x v="1"/>
    <x v="2"/>
    <x v="2"/>
    <x v="1"/>
  </r>
  <r>
    <n v="42565107"/>
    <x v="111"/>
    <n v="8345301"/>
    <n v="13651"/>
    <x v="39"/>
    <x v="1"/>
    <s v="Herren"/>
    <n v="2"/>
    <n v="112.5966386554622"/>
    <n v="225.1932773109244"/>
    <n v="14798"/>
    <x v="1"/>
    <x v="2"/>
    <x v="2"/>
    <x v="1"/>
  </r>
  <r>
    <n v="42565107"/>
    <x v="111"/>
    <n v="8345301"/>
    <n v="13111"/>
    <x v="34"/>
    <x v="1"/>
    <s v="Damen"/>
    <n v="2"/>
    <n v="113.43697478991598"/>
    <n v="226.87394957983196"/>
    <n v="14798"/>
    <x v="1"/>
    <x v="2"/>
    <x v="2"/>
    <x v="1"/>
  </r>
  <r>
    <n v="22617545"/>
    <x v="111"/>
    <n v="9131676"/>
    <n v="11040"/>
    <x v="37"/>
    <x v="2"/>
    <s v="Damen"/>
    <n v="2"/>
    <n v="65.537815126050418"/>
    <n v="131.07563025210084"/>
    <n v="99831"/>
    <x v="1"/>
    <x v="1"/>
    <x v="0"/>
    <x v="1"/>
  </r>
  <r>
    <n v="22617545"/>
    <x v="111"/>
    <n v="9131676"/>
    <n v="12086"/>
    <x v="16"/>
    <x v="3"/>
    <s v="Herren"/>
    <n v="2"/>
    <n v="248.73109243697482"/>
    <n v="497.46218487394964"/>
    <n v="99831"/>
    <x v="1"/>
    <x v="1"/>
    <x v="0"/>
    <x v="1"/>
  </r>
  <r>
    <n v="66761369"/>
    <x v="112"/>
    <n v="6291438"/>
    <n v="10181"/>
    <x v="5"/>
    <x v="0"/>
    <s v="Herren"/>
    <n v="2"/>
    <n v="134.44537815126051"/>
    <n v="268.89075630252103"/>
    <n v="56294"/>
    <x v="2"/>
    <x v="7"/>
    <x v="2"/>
    <x v="0"/>
  </r>
  <r>
    <n v="66761369"/>
    <x v="112"/>
    <n v="6291438"/>
    <n v="12086"/>
    <x v="16"/>
    <x v="3"/>
    <s v="Herren"/>
    <n v="3"/>
    <n v="248.73109243697482"/>
    <n v="746.19327731092449"/>
    <n v="56294"/>
    <x v="2"/>
    <x v="7"/>
    <x v="2"/>
    <x v="0"/>
  </r>
  <r>
    <n v="66761369"/>
    <x v="112"/>
    <n v="6291438"/>
    <n v="12710"/>
    <x v="56"/>
    <x v="3"/>
    <s v="Damen"/>
    <n v="2"/>
    <n v="259.65546218487395"/>
    <n v="519.31092436974791"/>
    <n v="56294"/>
    <x v="2"/>
    <x v="7"/>
    <x v="2"/>
    <x v="0"/>
  </r>
  <r>
    <n v="11875838"/>
    <x v="112"/>
    <n v="1346358"/>
    <n v="14002"/>
    <x v="33"/>
    <x v="4"/>
    <s v="Uni"/>
    <n v="1"/>
    <n v="62.042016806722692"/>
    <n v="62.042016806722692"/>
    <n v="13437"/>
    <x v="1"/>
    <x v="10"/>
    <x v="2"/>
    <x v="3"/>
  </r>
  <r>
    <n v="68647744"/>
    <x v="113"/>
    <n v="8944875"/>
    <n v="13685"/>
    <x v="17"/>
    <x v="1"/>
    <s v="Damen"/>
    <n v="2"/>
    <n v="122.68067226890757"/>
    <n v="245.36134453781514"/>
    <n v="28195"/>
    <x v="3"/>
    <x v="14"/>
    <x v="0"/>
    <x v="0"/>
  </r>
  <r>
    <n v="63761853"/>
    <x v="113"/>
    <n v="4631665"/>
    <n v="12899"/>
    <x v="8"/>
    <x v="3"/>
    <s v="Damen"/>
    <n v="3"/>
    <n v="268.05882352941177"/>
    <n v="804.17647058823536"/>
    <n v="58730"/>
    <x v="2"/>
    <x v="3"/>
    <x v="2"/>
    <x v="0"/>
  </r>
  <r>
    <n v="63761853"/>
    <x v="113"/>
    <n v="4631665"/>
    <n v="13320"/>
    <x v="18"/>
    <x v="1"/>
    <s v="Herren"/>
    <n v="3"/>
    <n v="110.07563025210085"/>
    <n v="330.22689075630257"/>
    <n v="58730"/>
    <x v="2"/>
    <x v="3"/>
    <x v="2"/>
    <x v="0"/>
  </r>
  <r>
    <n v="63761853"/>
    <x v="113"/>
    <n v="4631665"/>
    <n v="13653"/>
    <x v="38"/>
    <x v="1"/>
    <s v="Damen"/>
    <n v="3"/>
    <n v="121.00000000000001"/>
    <n v="363.00000000000006"/>
    <n v="58730"/>
    <x v="2"/>
    <x v="3"/>
    <x v="2"/>
    <x v="0"/>
  </r>
  <r>
    <n v="20390380"/>
    <x v="113"/>
    <n v="6527483"/>
    <n v="10828"/>
    <x v="28"/>
    <x v="0"/>
    <s v="Herren"/>
    <n v="3"/>
    <n v="136.96638655462186"/>
    <n v="410.89915966386559"/>
    <s v="07381"/>
    <x v="1"/>
    <x v="1"/>
    <x v="2"/>
    <x v="1"/>
  </r>
  <r>
    <n v="14737969"/>
    <x v="113"/>
    <n v="7982981"/>
    <n v="10538"/>
    <x v="20"/>
    <x v="0"/>
    <s v="Herren"/>
    <n v="2"/>
    <n v="130.24369747899161"/>
    <n v="260.48739495798321"/>
    <n v="76855"/>
    <x v="2"/>
    <x v="7"/>
    <x v="0"/>
    <x v="1"/>
  </r>
  <r>
    <n v="14737969"/>
    <x v="113"/>
    <n v="7982981"/>
    <n v="11310"/>
    <x v="49"/>
    <x v="2"/>
    <s v="Herren"/>
    <n v="2"/>
    <n v="71.420168067226896"/>
    <n v="142.84033613445379"/>
    <n v="76855"/>
    <x v="2"/>
    <x v="7"/>
    <x v="0"/>
    <x v="1"/>
  </r>
  <r>
    <n v="14737969"/>
    <x v="113"/>
    <n v="7982981"/>
    <n v="11081"/>
    <x v="2"/>
    <x v="2"/>
    <s v="Damen"/>
    <n v="2"/>
    <n v="70.579831932773104"/>
    <n v="141.15966386554621"/>
    <n v="76855"/>
    <x v="2"/>
    <x v="7"/>
    <x v="0"/>
    <x v="1"/>
  </r>
  <r>
    <n v="14737969"/>
    <x v="113"/>
    <n v="7982981"/>
    <n v="12058"/>
    <x v="44"/>
    <x v="3"/>
    <s v="Damen"/>
    <n v="2"/>
    <n v="267.218487394958"/>
    <n v="534.43697478991601"/>
    <n v="76855"/>
    <x v="2"/>
    <x v="7"/>
    <x v="0"/>
    <x v="1"/>
  </r>
  <r>
    <n v="14737969"/>
    <x v="113"/>
    <n v="7982981"/>
    <n v="13394"/>
    <x v="57"/>
    <x v="1"/>
    <s v="Herren"/>
    <n v="3"/>
    <n v="123.52100840336136"/>
    <n v="370.56302521008411"/>
    <n v="76855"/>
    <x v="2"/>
    <x v="7"/>
    <x v="0"/>
    <x v="1"/>
  </r>
  <r>
    <n v="98517013"/>
    <x v="114"/>
    <n v="6271089"/>
    <n v="11341"/>
    <x v="4"/>
    <x v="2"/>
    <s v="Herren"/>
    <n v="2"/>
    <n v="63.857142857142854"/>
    <n v="127.71428571428571"/>
    <n v="32312"/>
    <x v="2"/>
    <x v="3"/>
    <x v="1"/>
    <x v="2"/>
  </r>
  <r>
    <n v="98517013"/>
    <x v="114"/>
    <n v="6271089"/>
    <n v="12430"/>
    <x v="61"/>
    <x v="3"/>
    <s v="Damen"/>
    <n v="2"/>
    <n v="256.29411764705884"/>
    <n v="512.58823529411768"/>
    <n v="32312"/>
    <x v="2"/>
    <x v="3"/>
    <x v="1"/>
    <x v="2"/>
  </r>
  <r>
    <n v="16388436"/>
    <x v="114"/>
    <n v="5281611"/>
    <n v="10538"/>
    <x v="20"/>
    <x v="0"/>
    <s v="Herren"/>
    <n v="3"/>
    <n v="130.24369747899161"/>
    <n v="390.73109243697479"/>
    <n v="73642"/>
    <x v="0"/>
    <x v="0"/>
    <x v="1"/>
    <x v="1"/>
  </r>
  <r>
    <n v="47600821"/>
    <x v="114"/>
    <n v="3417546"/>
    <n v="12551"/>
    <x v="22"/>
    <x v="3"/>
    <s v="Herren"/>
    <n v="2"/>
    <n v="259.65546218487395"/>
    <n v="519.31092436974791"/>
    <n v="39444"/>
    <x v="1"/>
    <x v="4"/>
    <x v="2"/>
    <x v="1"/>
  </r>
  <r>
    <n v="47600821"/>
    <x v="114"/>
    <n v="3417546"/>
    <n v="13651"/>
    <x v="39"/>
    <x v="1"/>
    <s v="Herren"/>
    <n v="3"/>
    <n v="112.5966386554622"/>
    <n v="337.78991596638662"/>
    <n v="39444"/>
    <x v="1"/>
    <x v="4"/>
    <x v="2"/>
    <x v="1"/>
  </r>
  <r>
    <n v="44162208"/>
    <x v="115"/>
    <n v="9076960"/>
    <n v="12499"/>
    <x v="42"/>
    <x v="3"/>
    <s v="Damen"/>
    <n v="3"/>
    <n v="248.73109243697482"/>
    <n v="746.19327731092449"/>
    <n v="56856"/>
    <x v="2"/>
    <x v="7"/>
    <x v="1"/>
    <x v="1"/>
  </r>
  <r>
    <n v="44162208"/>
    <x v="115"/>
    <n v="9076960"/>
    <n v="13355"/>
    <x v="55"/>
    <x v="1"/>
    <s v="Herren"/>
    <n v="3"/>
    <n v="123.52100840336136"/>
    <n v="370.56302521008411"/>
    <n v="56856"/>
    <x v="2"/>
    <x v="7"/>
    <x v="1"/>
    <x v="1"/>
  </r>
  <r>
    <n v="44162208"/>
    <x v="115"/>
    <n v="9076960"/>
    <n v="13405"/>
    <x v="36"/>
    <x v="1"/>
    <s v="Damen"/>
    <n v="3"/>
    <n v="116.79831932773111"/>
    <n v="350.39495798319331"/>
    <n v="56856"/>
    <x v="2"/>
    <x v="7"/>
    <x v="1"/>
    <x v="1"/>
  </r>
  <r>
    <n v="42383523"/>
    <x v="115"/>
    <n v="4893477"/>
    <n v="12899"/>
    <x v="8"/>
    <x v="3"/>
    <s v="Damen"/>
    <n v="2"/>
    <n v="268.05882352941177"/>
    <n v="536.11764705882354"/>
    <n v="65451"/>
    <x v="2"/>
    <x v="5"/>
    <x v="4"/>
    <x v="1"/>
  </r>
  <r>
    <n v="38431460"/>
    <x v="115"/>
    <n v="5784446"/>
    <n v="10352"/>
    <x v="31"/>
    <x v="0"/>
    <s v="Herren"/>
    <n v="3"/>
    <n v="127.72268907563027"/>
    <n v="383.1680672268908"/>
    <n v="58285"/>
    <x v="2"/>
    <x v="3"/>
    <x v="3"/>
    <x v="1"/>
  </r>
  <r>
    <n v="28382052"/>
    <x v="115"/>
    <n v="6380538"/>
    <n v="11175"/>
    <x v="21"/>
    <x v="2"/>
    <s v="Damen"/>
    <n v="2"/>
    <n v="71.420168067226896"/>
    <n v="142.84033613445379"/>
    <n v="23795"/>
    <x v="3"/>
    <x v="13"/>
    <x v="4"/>
    <x v="1"/>
  </r>
  <r>
    <n v="52160982"/>
    <x v="116"/>
    <n v="9719932"/>
    <n v="12499"/>
    <x v="42"/>
    <x v="3"/>
    <s v="Damen"/>
    <n v="3"/>
    <n v="248.73109243697482"/>
    <n v="746.19327731092449"/>
    <n v="63911"/>
    <x v="0"/>
    <x v="6"/>
    <x v="1"/>
    <x v="1"/>
  </r>
  <r>
    <n v="52160982"/>
    <x v="116"/>
    <n v="9719932"/>
    <n v="12499"/>
    <x v="42"/>
    <x v="3"/>
    <s v="Damen"/>
    <n v="2"/>
    <n v="248.73109243697482"/>
    <n v="497.46218487394964"/>
    <n v="63911"/>
    <x v="0"/>
    <x v="6"/>
    <x v="1"/>
    <x v="1"/>
  </r>
  <r>
    <n v="78733089"/>
    <x v="116"/>
    <n v="8580463"/>
    <n v="10352"/>
    <x v="31"/>
    <x v="0"/>
    <s v="Herren"/>
    <n v="2"/>
    <n v="127.72268907563027"/>
    <n v="255.44537815126054"/>
    <n v="98708"/>
    <x v="0"/>
    <x v="1"/>
    <x v="1"/>
    <x v="0"/>
  </r>
  <r>
    <n v="78733089"/>
    <x v="116"/>
    <n v="8580463"/>
    <n v="13791"/>
    <x v="1"/>
    <x v="1"/>
    <s v="Damen"/>
    <n v="2"/>
    <n v="125.20168067226892"/>
    <n v="250.40336134453784"/>
    <n v="98708"/>
    <x v="0"/>
    <x v="1"/>
    <x v="1"/>
    <x v="0"/>
  </r>
  <r>
    <n v="28525039"/>
    <x v="116"/>
    <n v="6691135"/>
    <n v="10538"/>
    <x v="20"/>
    <x v="0"/>
    <s v="Herren"/>
    <n v="2"/>
    <n v="130.24369747899161"/>
    <n v="260.48739495798321"/>
    <n v="14727"/>
    <x v="1"/>
    <x v="2"/>
    <x v="3"/>
    <x v="1"/>
  </r>
  <r>
    <n v="28525039"/>
    <x v="116"/>
    <n v="6691135"/>
    <n v="10557"/>
    <x v="0"/>
    <x v="0"/>
    <s v="Herren"/>
    <n v="3"/>
    <n v="132.76470588235296"/>
    <n v="398.2941176470589"/>
    <n v="14727"/>
    <x v="1"/>
    <x v="2"/>
    <x v="3"/>
    <x v="1"/>
  </r>
  <r>
    <n v="28525039"/>
    <x v="116"/>
    <n v="6691135"/>
    <n v="12499"/>
    <x v="42"/>
    <x v="3"/>
    <s v="Damen"/>
    <n v="2"/>
    <n v="248.73109243697482"/>
    <n v="497.46218487394964"/>
    <n v="14727"/>
    <x v="1"/>
    <x v="2"/>
    <x v="3"/>
    <x v="1"/>
  </r>
  <r>
    <n v="95612538"/>
    <x v="117"/>
    <n v="9588436"/>
    <n v="10381"/>
    <x v="12"/>
    <x v="0"/>
    <s v="Damen"/>
    <n v="2"/>
    <n v="132.76470588235296"/>
    <n v="265.52941176470591"/>
    <n v="66763"/>
    <x v="2"/>
    <x v="15"/>
    <x v="3"/>
    <x v="3"/>
  </r>
  <r>
    <n v="46370766"/>
    <x v="117"/>
    <n v="6544487"/>
    <n v="10430"/>
    <x v="51"/>
    <x v="0"/>
    <s v="Damen"/>
    <n v="3"/>
    <n v="140.32773109243698"/>
    <n v="420.98319327731093"/>
    <n v="32756"/>
    <x v="2"/>
    <x v="3"/>
    <x v="0"/>
    <x v="1"/>
  </r>
  <r>
    <n v="75074278"/>
    <x v="118"/>
    <n v="3762135"/>
    <n v="10181"/>
    <x v="5"/>
    <x v="0"/>
    <s v="Herren"/>
    <n v="2"/>
    <n v="134.44537815126051"/>
    <n v="268.89075630252103"/>
    <s v="06484"/>
    <x v="1"/>
    <x v="4"/>
    <x v="0"/>
    <x v="0"/>
  </r>
  <r>
    <n v="45152106"/>
    <x v="118"/>
    <n v="1953036"/>
    <n v="10557"/>
    <x v="0"/>
    <x v="0"/>
    <s v="Herren"/>
    <n v="3"/>
    <n v="132.76470588235296"/>
    <n v="398.2941176470589"/>
    <n v="89331"/>
    <x v="0"/>
    <x v="6"/>
    <x v="4"/>
    <x v="1"/>
  </r>
  <r>
    <n v="69255007"/>
    <x v="118"/>
    <n v="6304058"/>
    <n v="13653"/>
    <x v="38"/>
    <x v="1"/>
    <s v="Damen"/>
    <n v="3"/>
    <n v="121.00000000000001"/>
    <n v="363.00000000000006"/>
    <n v="91560"/>
    <x v="0"/>
    <x v="6"/>
    <x v="4"/>
    <x v="0"/>
  </r>
  <r>
    <n v="35869229"/>
    <x v="118"/>
    <n v="5961952"/>
    <n v="10828"/>
    <x v="28"/>
    <x v="0"/>
    <s v="Herren"/>
    <n v="2"/>
    <n v="136.96638655462186"/>
    <n v="273.93277310924373"/>
    <n v="17217"/>
    <x v="3"/>
    <x v="8"/>
    <x v="0"/>
    <x v="1"/>
  </r>
  <r>
    <n v="35869229"/>
    <x v="118"/>
    <n v="5961952"/>
    <n v="10331"/>
    <x v="32"/>
    <x v="0"/>
    <s v="Herren"/>
    <n v="3"/>
    <n v="141.16806722689077"/>
    <n v="423.50420168067228"/>
    <n v="17217"/>
    <x v="3"/>
    <x v="8"/>
    <x v="0"/>
    <x v="1"/>
  </r>
  <r>
    <n v="35869229"/>
    <x v="118"/>
    <n v="5961952"/>
    <n v="11081"/>
    <x v="2"/>
    <x v="2"/>
    <s v="Damen"/>
    <n v="2"/>
    <n v="70.579831932773104"/>
    <n v="141.15966386554621"/>
    <n v="17217"/>
    <x v="3"/>
    <x v="8"/>
    <x v="0"/>
    <x v="1"/>
  </r>
  <r>
    <n v="60590779"/>
    <x v="118"/>
    <n v="4823352"/>
    <n v="13583"/>
    <x v="30"/>
    <x v="1"/>
    <s v="Herren"/>
    <n v="2"/>
    <n v="110.07563025210085"/>
    <n v="220.1512605042017"/>
    <n v="83646"/>
    <x v="0"/>
    <x v="6"/>
    <x v="0"/>
    <x v="1"/>
  </r>
  <r>
    <n v="60590779"/>
    <x v="118"/>
    <n v="4823352"/>
    <n v="11777"/>
    <x v="29"/>
    <x v="2"/>
    <s v="Herren"/>
    <n v="3"/>
    <n v="63.016806722689076"/>
    <n v="189.05042016806723"/>
    <n v="83646"/>
    <x v="0"/>
    <x v="6"/>
    <x v="0"/>
    <x v="1"/>
  </r>
  <r>
    <n v="23091762"/>
    <x v="119"/>
    <n v="9737325"/>
    <n v="13651"/>
    <x v="39"/>
    <x v="1"/>
    <s v="Herren"/>
    <n v="2"/>
    <n v="112.5966386554622"/>
    <n v="225.1932773109244"/>
    <n v="74564"/>
    <x v="0"/>
    <x v="0"/>
    <x v="4"/>
    <x v="1"/>
  </r>
  <r>
    <n v="12322376"/>
    <x v="119"/>
    <n v="3326436"/>
    <n v="12495"/>
    <x v="54"/>
    <x v="3"/>
    <s v="Damen"/>
    <n v="3"/>
    <n v="264.69747899159665"/>
    <n v="794.09243697478996"/>
    <s v="09376"/>
    <x v="1"/>
    <x v="11"/>
    <x v="0"/>
    <x v="1"/>
  </r>
  <r>
    <n v="48249306"/>
    <x v="120"/>
    <n v="5549364"/>
    <n v="10538"/>
    <x v="20"/>
    <x v="0"/>
    <s v="Herren"/>
    <n v="3"/>
    <n v="130.24369747899161"/>
    <n v="390.73109243697479"/>
    <n v="93426"/>
    <x v="0"/>
    <x v="6"/>
    <x v="1"/>
    <x v="1"/>
  </r>
  <r>
    <n v="48249306"/>
    <x v="120"/>
    <n v="5549364"/>
    <n v="13791"/>
    <x v="1"/>
    <x v="1"/>
    <s v="Damen"/>
    <n v="2"/>
    <n v="125.20168067226892"/>
    <n v="250.40336134453784"/>
    <n v="93426"/>
    <x v="0"/>
    <x v="6"/>
    <x v="1"/>
    <x v="1"/>
  </r>
  <r>
    <n v="48249306"/>
    <x v="120"/>
    <n v="5549364"/>
    <n v="11175"/>
    <x v="21"/>
    <x v="2"/>
    <s v="Damen"/>
    <n v="3"/>
    <n v="71.420168067226896"/>
    <n v="214.2605042016807"/>
    <n v="93426"/>
    <x v="0"/>
    <x v="6"/>
    <x v="1"/>
    <x v="1"/>
  </r>
  <r>
    <n v="23015891"/>
    <x v="120"/>
    <n v="1714919"/>
    <n v="12735"/>
    <x v="50"/>
    <x v="3"/>
    <s v="Damen"/>
    <n v="2"/>
    <n v="268.05882352941177"/>
    <n v="536.11764705882354"/>
    <n v="18337"/>
    <x v="3"/>
    <x v="8"/>
    <x v="0"/>
    <x v="1"/>
  </r>
  <r>
    <n v="23015891"/>
    <x v="120"/>
    <n v="1714919"/>
    <n v="12058"/>
    <x v="44"/>
    <x v="3"/>
    <s v="Damen"/>
    <n v="3"/>
    <n v="267.218487394958"/>
    <n v="801.65546218487407"/>
    <n v="18337"/>
    <x v="3"/>
    <x v="8"/>
    <x v="0"/>
    <x v="1"/>
  </r>
  <r>
    <n v="23015891"/>
    <x v="120"/>
    <n v="1714919"/>
    <n v="12551"/>
    <x v="22"/>
    <x v="3"/>
    <s v="Herren"/>
    <n v="2"/>
    <n v="259.65546218487395"/>
    <n v="519.31092436974791"/>
    <n v="18337"/>
    <x v="3"/>
    <x v="8"/>
    <x v="0"/>
    <x v="1"/>
  </r>
  <r>
    <n v="51658005"/>
    <x v="121"/>
    <n v="8838245"/>
    <n v="10828"/>
    <x v="28"/>
    <x v="0"/>
    <s v="Herren"/>
    <n v="2"/>
    <n v="136.96638655462186"/>
    <n v="273.93277310924373"/>
    <n v="40878"/>
    <x v="2"/>
    <x v="3"/>
    <x v="0"/>
    <x v="1"/>
  </r>
  <r>
    <n v="51658005"/>
    <x v="121"/>
    <n v="8838245"/>
    <n v="11040"/>
    <x v="37"/>
    <x v="2"/>
    <s v="Damen"/>
    <n v="3"/>
    <n v="65.537815126050418"/>
    <n v="196.61344537815125"/>
    <n v="40878"/>
    <x v="2"/>
    <x v="3"/>
    <x v="0"/>
    <x v="1"/>
  </r>
  <r>
    <n v="51658005"/>
    <x v="121"/>
    <n v="8838245"/>
    <n v="12495"/>
    <x v="54"/>
    <x v="3"/>
    <s v="Damen"/>
    <n v="2"/>
    <n v="264.69747899159665"/>
    <n v="529.39495798319331"/>
    <n v="40878"/>
    <x v="2"/>
    <x v="3"/>
    <x v="0"/>
    <x v="1"/>
  </r>
  <r>
    <n v="74418522"/>
    <x v="122"/>
    <n v="6089800"/>
    <n v="12086"/>
    <x v="16"/>
    <x v="3"/>
    <s v="Herren"/>
    <n v="3"/>
    <n v="248.73109243697482"/>
    <n v="746.19327731092449"/>
    <n v="54568"/>
    <x v="2"/>
    <x v="7"/>
    <x v="4"/>
    <x v="0"/>
  </r>
  <r>
    <n v="74418522"/>
    <x v="122"/>
    <n v="6089800"/>
    <n v="13302"/>
    <x v="46"/>
    <x v="1"/>
    <s v="Damen"/>
    <n v="2"/>
    <n v="121.00000000000001"/>
    <n v="242.00000000000003"/>
    <n v="54568"/>
    <x v="2"/>
    <x v="7"/>
    <x v="4"/>
    <x v="0"/>
  </r>
  <r>
    <n v="74418522"/>
    <x v="122"/>
    <n v="6089800"/>
    <n v="13394"/>
    <x v="57"/>
    <x v="1"/>
    <s v="Herren"/>
    <n v="3"/>
    <n v="123.52100840336136"/>
    <n v="370.56302521008411"/>
    <n v="54568"/>
    <x v="2"/>
    <x v="7"/>
    <x v="4"/>
    <x v="0"/>
  </r>
  <r>
    <n v="12809452"/>
    <x v="123"/>
    <n v="9239580"/>
    <n v="12098"/>
    <x v="58"/>
    <x v="3"/>
    <s v="Herren"/>
    <n v="1"/>
    <n v="257.97478991596643"/>
    <n v="257.97478991596643"/>
    <n v="89165"/>
    <x v="0"/>
    <x v="0"/>
    <x v="2"/>
    <x v="1"/>
  </r>
  <r>
    <n v="75264589"/>
    <x v="124"/>
    <n v="7021151"/>
    <n v="10557"/>
    <x v="0"/>
    <x v="0"/>
    <s v="Herren"/>
    <n v="2"/>
    <n v="132.76470588235296"/>
    <n v="265.52941176470591"/>
    <n v="67547"/>
    <x v="2"/>
    <x v="7"/>
    <x v="3"/>
    <x v="0"/>
  </r>
  <r>
    <n v="75264589"/>
    <x v="124"/>
    <n v="7021151"/>
    <n v="12495"/>
    <x v="54"/>
    <x v="3"/>
    <s v="Damen"/>
    <n v="2"/>
    <n v="264.69747899159665"/>
    <n v="529.39495798319331"/>
    <n v="67547"/>
    <x v="2"/>
    <x v="7"/>
    <x v="3"/>
    <x v="0"/>
  </r>
  <r>
    <n v="75264589"/>
    <x v="124"/>
    <n v="7021151"/>
    <n v="13405"/>
    <x v="36"/>
    <x v="1"/>
    <s v="Damen"/>
    <n v="3"/>
    <n v="116.79831932773111"/>
    <n v="350.39495798319331"/>
    <n v="67547"/>
    <x v="2"/>
    <x v="7"/>
    <x v="3"/>
    <x v="0"/>
  </r>
  <r>
    <n v="75264589"/>
    <x v="124"/>
    <n v="7021151"/>
    <n v="13071"/>
    <x v="43"/>
    <x v="1"/>
    <s v="Herren"/>
    <n v="2"/>
    <n v="122.68067226890757"/>
    <n v="245.36134453781514"/>
    <n v="67547"/>
    <x v="2"/>
    <x v="7"/>
    <x v="3"/>
    <x v="0"/>
  </r>
  <r>
    <n v="75264589"/>
    <x v="124"/>
    <n v="7021151"/>
    <n v="13363"/>
    <x v="24"/>
    <x v="1"/>
    <s v="Herren"/>
    <n v="3"/>
    <n v="116.79831932773111"/>
    <n v="350.39495798319331"/>
    <n v="67547"/>
    <x v="2"/>
    <x v="7"/>
    <x v="3"/>
    <x v="0"/>
  </r>
  <r>
    <n v="12853596"/>
    <x v="124"/>
    <n v="6682193"/>
    <n v="11310"/>
    <x v="49"/>
    <x v="2"/>
    <s v="Herren"/>
    <n v="2"/>
    <n v="71.420168067226896"/>
    <n v="142.84033613445379"/>
    <n v="57548"/>
    <x v="2"/>
    <x v="7"/>
    <x v="0"/>
    <x v="1"/>
  </r>
  <r>
    <n v="12853596"/>
    <x v="124"/>
    <n v="6682193"/>
    <n v="12710"/>
    <x v="56"/>
    <x v="3"/>
    <s v="Damen"/>
    <n v="2"/>
    <n v="259.65546218487395"/>
    <n v="519.31092436974791"/>
    <n v="57548"/>
    <x v="2"/>
    <x v="7"/>
    <x v="0"/>
    <x v="1"/>
  </r>
  <r>
    <n v="12853596"/>
    <x v="124"/>
    <n v="6682193"/>
    <n v="13397"/>
    <x v="35"/>
    <x v="1"/>
    <s v="Damen"/>
    <n v="2"/>
    <n v="117.63865546218489"/>
    <n v="235.27731092436977"/>
    <n v="57548"/>
    <x v="2"/>
    <x v="7"/>
    <x v="0"/>
    <x v="1"/>
  </r>
  <r>
    <n v="85370257"/>
    <x v="125"/>
    <n v="7476828"/>
    <n v="12735"/>
    <x v="50"/>
    <x v="3"/>
    <s v="Damen"/>
    <n v="2"/>
    <n v="268.05882352941177"/>
    <n v="536.11764705882354"/>
    <n v="15377"/>
    <x v="1"/>
    <x v="2"/>
    <x v="0"/>
    <x v="0"/>
  </r>
  <r>
    <n v="85370257"/>
    <x v="125"/>
    <n v="7476828"/>
    <n v="12430"/>
    <x v="61"/>
    <x v="3"/>
    <s v="Damen"/>
    <n v="2"/>
    <n v="256.29411764705884"/>
    <n v="512.58823529411768"/>
    <n v="15377"/>
    <x v="1"/>
    <x v="2"/>
    <x v="0"/>
    <x v="0"/>
  </r>
  <r>
    <n v="85370257"/>
    <x v="125"/>
    <n v="7476828"/>
    <n v="13685"/>
    <x v="17"/>
    <x v="1"/>
    <s v="Damen"/>
    <n v="3"/>
    <n v="122.68067226890757"/>
    <n v="368.0420168067227"/>
    <n v="15377"/>
    <x v="1"/>
    <x v="2"/>
    <x v="0"/>
    <x v="0"/>
  </r>
  <r>
    <n v="84403845"/>
    <x v="125"/>
    <n v="4597512"/>
    <n v="13651"/>
    <x v="39"/>
    <x v="1"/>
    <s v="Herren"/>
    <n v="2"/>
    <n v="112.5966386554622"/>
    <n v="225.1932773109244"/>
    <s v="07743"/>
    <x v="1"/>
    <x v="1"/>
    <x v="0"/>
    <x v="0"/>
  </r>
  <r>
    <n v="30997849"/>
    <x v="126"/>
    <n v="1994114"/>
    <n v="12058"/>
    <x v="44"/>
    <x v="3"/>
    <s v="Damen"/>
    <n v="1"/>
    <n v="267.218487394958"/>
    <n v="267.218487394958"/>
    <n v="71032"/>
    <x v="0"/>
    <x v="0"/>
    <x v="3"/>
    <x v="1"/>
  </r>
  <r>
    <n v="30997849"/>
    <x v="126"/>
    <n v="1994114"/>
    <n v="13699"/>
    <x v="25"/>
    <x v="1"/>
    <s v="Damen"/>
    <n v="3"/>
    <n v="119.31932773109244"/>
    <n v="357.9579831932773"/>
    <n v="71032"/>
    <x v="0"/>
    <x v="0"/>
    <x v="3"/>
    <x v="1"/>
  </r>
  <r>
    <n v="60045870"/>
    <x v="126"/>
    <n v="3962206"/>
    <n v="10561"/>
    <x v="19"/>
    <x v="0"/>
    <s v="Herren"/>
    <n v="2"/>
    <n v="133.60504201680675"/>
    <n v="267.2100840336135"/>
    <n v="77866"/>
    <x v="0"/>
    <x v="0"/>
    <x v="0"/>
    <x v="1"/>
  </r>
  <r>
    <n v="30997849"/>
    <x v="126"/>
    <n v="1994114"/>
    <n v="11036"/>
    <x v="53"/>
    <x v="2"/>
    <s v="Damen"/>
    <n v="3"/>
    <n v="68.058823529411768"/>
    <n v="204.1764705882353"/>
    <n v="71032"/>
    <x v="0"/>
    <x v="0"/>
    <x v="3"/>
    <x v="1"/>
  </r>
  <r>
    <n v="21380856"/>
    <x v="126"/>
    <n v="5813394"/>
    <n v="11310"/>
    <x v="49"/>
    <x v="2"/>
    <s v="Herren"/>
    <n v="3"/>
    <n v="71.420168067226896"/>
    <n v="214.2605042016807"/>
    <n v="47533"/>
    <x v="2"/>
    <x v="3"/>
    <x v="3"/>
    <x v="1"/>
  </r>
  <r>
    <n v="60045870"/>
    <x v="126"/>
    <n v="3962206"/>
    <n v="11777"/>
    <x v="29"/>
    <x v="2"/>
    <s v="Herren"/>
    <n v="2"/>
    <n v="63.016806722689076"/>
    <n v="126.03361344537815"/>
    <n v="77866"/>
    <x v="0"/>
    <x v="0"/>
    <x v="0"/>
    <x v="1"/>
  </r>
  <r>
    <n v="77432130"/>
    <x v="127"/>
    <n v="3115649"/>
    <n v="13583"/>
    <x v="30"/>
    <x v="1"/>
    <s v="Herren"/>
    <n v="3"/>
    <n v="110.07563025210085"/>
    <n v="330.22689075630257"/>
    <n v="56575"/>
    <x v="2"/>
    <x v="7"/>
    <x v="3"/>
    <x v="0"/>
  </r>
  <r>
    <n v="35766723"/>
    <x v="127"/>
    <n v="4043406"/>
    <n v="10722"/>
    <x v="40"/>
    <x v="0"/>
    <s v="Herren"/>
    <n v="2"/>
    <n v="136.96638655462186"/>
    <n v="273.93277310924373"/>
    <n v="84056"/>
    <x v="0"/>
    <x v="6"/>
    <x v="0"/>
    <x v="1"/>
  </r>
  <r>
    <n v="47087471"/>
    <x v="127"/>
    <n v="8300369"/>
    <n v="10722"/>
    <x v="40"/>
    <x v="0"/>
    <s v="Herren"/>
    <n v="3"/>
    <n v="136.96638655462186"/>
    <n v="410.89915966386559"/>
    <n v="67657"/>
    <x v="2"/>
    <x v="7"/>
    <x v="1"/>
    <x v="1"/>
  </r>
  <r>
    <n v="47087471"/>
    <x v="127"/>
    <n v="8300369"/>
    <n v="10181"/>
    <x v="5"/>
    <x v="0"/>
    <s v="Herren"/>
    <n v="2"/>
    <n v="134.44537815126051"/>
    <n v="268.89075630252103"/>
    <n v="67657"/>
    <x v="2"/>
    <x v="7"/>
    <x v="1"/>
    <x v="1"/>
  </r>
  <r>
    <n v="47087471"/>
    <x v="127"/>
    <n v="8300369"/>
    <n v="12499"/>
    <x v="42"/>
    <x v="3"/>
    <s v="Damen"/>
    <n v="2"/>
    <n v="248.73109243697482"/>
    <n v="497.46218487394964"/>
    <n v="67657"/>
    <x v="2"/>
    <x v="7"/>
    <x v="1"/>
    <x v="1"/>
  </r>
  <r>
    <n v="41964539"/>
    <x v="127"/>
    <n v="6524393"/>
    <n v="10538"/>
    <x v="20"/>
    <x v="0"/>
    <s v="Herren"/>
    <n v="3"/>
    <n v="130.24369747899161"/>
    <n v="390.73109243697479"/>
    <s v="06193"/>
    <x v="1"/>
    <x v="4"/>
    <x v="1"/>
    <x v="1"/>
  </r>
  <r>
    <n v="41964539"/>
    <x v="127"/>
    <n v="6524393"/>
    <n v="11431"/>
    <x v="45"/>
    <x v="2"/>
    <s v="Damen"/>
    <n v="2"/>
    <n v="63.857142857142854"/>
    <n v="127.71428571428571"/>
    <s v="06193"/>
    <x v="1"/>
    <x v="4"/>
    <x v="1"/>
    <x v="1"/>
  </r>
  <r>
    <n v="41964539"/>
    <x v="127"/>
    <n v="6524393"/>
    <n v="13699"/>
    <x v="25"/>
    <x v="1"/>
    <s v="Damen"/>
    <n v="3"/>
    <n v="119.31932773109244"/>
    <n v="357.9579831932773"/>
    <s v="06193"/>
    <x v="1"/>
    <x v="4"/>
    <x v="1"/>
    <x v="1"/>
  </r>
  <r>
    <n v="69162792"/>
    <x v="128"/>
    <n v="8319998"/>
    <n v="13320"/>
    <x v="18"/>
    <x v="1"/>
    <s v="Herren"/>
    <n v="2"/>
    <n v="110.07563025210085"/>
    <n v="220.1512605042017"/>
    <n v="45721"/>
    <x v="2"/>
    <x v="3"/>
    <x v="0"/>
    <x v="0"/>
  </r>
  <r>
    <n v="68062679"/>
    <x v="128"/>
    <n v="6089800"/>
    <n v="12849"/>
    <x v="10"/>
    <x v="3"/>
    <s v="Herren"/>
    <n v="2"/>
    <n v="255.45378151260505"/>
    <n v="510.9075630252101"/>
    <n v="54568"/>
    <x v="2"/>
    <x v="7"/>
    <x v="4"/>
    <x v="0"/>
  </r>
  <r>
    <n v="44739029"/>
    <x v="128"/>
    <n v="4419127"/>
    <n v="10381"/>
    <x v="12"/>
    <x v="0"/>
    <s v="Damen"/>
    <n v="2"/>
    <n v="132.76470588235296"/>
    <n v="265.52941176470591"/>
    <n v="86650"/>
    <x v="0"/>
    <x v="6"/>
    <x v="4"/>
    <x v="1"/>
  </r>
  <r>
    <n v="44739029"/>
    <x v="128"/>
    <n v="4419127"/>
    <n v="13320"/>
    <x v="18"/>
    <x v="1"/>
    <s v="Herren"/>
    <n v="2"/>
    <n v="110.07563025210085"/>
    <n v="220.1512605042017"/>
    <n v="86650"/>
    <x v="0"/>
    <x v="6"/>
    <x v="4"/>
    <x v="1"/>
  </r>
  <r>
    <n v="44739029"/>
    <x v="128"/>
    <n v="4419127"/>
    <n v="11777"/>
    <x v="29"/>
    <x v="2"/>
    <s v="Herren"/>
    <n v="3"/>
    <n v="63.016806722689076"/>
    <n v="189.05042016806723"/>
    <n v="86650"/>
    <x v="0"/>
    <x v="6"/>
    <x v="4"/>
    <x v="1"/>
  </r>
  <r>
    <n v="10097001"/>
    <x v="128"/>
    <n v="8828372"/>
    <n v="10557"/>
    <x v="0"/>
    <x v="0"/>
    <s v="Herren"/>
    <n v="2"/>
    <n v="132.76470588235296"/>
    <n v="265.52941176470591"/>
    <n v="37581"/>
    <x v="3"/>
    <x v="9"/>
    <x v="2"/>
    <x v="1"/>
  </r>
  <r>
    <n v="10097001"/>
    <x v="128"/>
    <n v="8828372"/>
    <n v="11733"/>
    <x v="11"/>
    <x v="2"/>
    <s v="Damen"/>
    <n v="3"/>
    <n v="73.100840336134453"/>
    <n v="219.30252100840335"/>
    <n v="37581"/>
    <x v="3"/>
    <x v="9"/>
    <x v="2"/>
    <x v="1"/>
  </r>
  <r>
    <n v="10097001"/>
    <x v="128"/>
    <n v="8828372"/>
    <n v="11518"/>
    <x v="6"/>
    <x v="2"/>
    <s v="Herren"/>
    <n v="3"/>
    <n v="63.016806722689076"/>
    <n v="189.05042016806723"/>
    <n v="37581"/>
    <x v="3"/>
    <x v="9"/>
    <x v="2"/>
    <x v="1"/>
  </r>
  <r>
    <n v="10097001"/>
    <x v="128"/>
    <n v="8828372"/>
    <n v="12634"/>
    <x v="41"/>
    <x v="3"/>
    <s v="Herren"/>
    <n v="3"/>
    <n v="265.53781512605042"/>
    <n v="796.61344537815125"/>
    <n v="37581"/>
    <x v="3"/>
    <x v="9"/>
    <x v="2"/>
    <x v="1"/>
  </r>
  <r>
    <n v="10097001"/>
    <x v="128"/>
    <n v="8828372"/>
    <n v="13405"/>
    <x v="36"/>
    <x v="1"/>
    <s v="Damen"/>
    <n v="2"/>
    <n v="116.79831932773111"/>
    <n v="233.59663865546221"/>
    <n v="37581"/>
    <x v="3"/>
    <x v="9"/>
    <x v="2"/>
    <x v="1"/>
  </r>
  <r>
    <n v="53391391"/>
    <x v="129"/>
    <n v="7482817"/>
    <n v="10331"/>
    <x v="32"/>
    <x v="0"/>
    <s v="Herren"/>
    <n v="3"/>
    <n v="141.16806722689077"/>
    <n v="423.50420168067228"/>
    <s v="08393"/>
    <x v="1"/>
    <x v="11"/>
    <x v="0"/>
    <x v="1"/>
  </r>
  <r>
    <n v="53391391"/>
    <x v="129"/>
    <n v="7482817"/>
    <n v="11561"/>
    <x v="13"/>
    <x v="2"/>
    <s v="Herren"/>
    <n v="2"/>
    <n v="66.378151260504197"/>
    <n v="132.75630252100839"/>
    <s v="08393"/>
    <x v="1"/>
    <x v="11"/>
    <x v="0"/>
    <x v="1"/>
  </r>
  <r>
    <n v="53391391"/>
    <x v="129"/>
    <n v="7482817"/>
    <n v="12710"/>
    <x v="56"/>
    <x v="3"/>
    <s v="Damen"/>
    <n v="3"/>
    <n v="259.65546218487395"/>
    <n v="778.96638655462186"/>
    <s v="08393"/>
    <x v="1"/>
    <x v="11"/>
    <x v="0"/>
    <x v="1"/>
  </r>
  <r>
    <n v="53391391"/>
    <x v="129"/>
    <n v="7482817"/>
    <n v="13320"/>
    <x v="18"/>
    <x v="1"/>
    <s v="Herren"/>
    <n v="2"/>
    <n v="110.07563025210085"/>
    <n v="220.1512605042017"/>
    <s v="08393"/>
    <x v="1"/>
    <x v="11"/>
    <x v="0"/>
    <x v="1"/>
  </r>
  <r>
    <n v="53391391"/>
    <x v="129"/>
    <n v="7482817"/>
    <n v="13230"/>
    <x v="26"/>
    <x v="1"/>
    <s v="Damen"/>
    <n v="2"/>
    <n v="112.5966386554622"/>
    <n v="225.1932773109244"/>
    <s v="08393"/>
    <x v="1"/>
    <x v="11"/>
    <x v="0"/>
    <x v="1"/>
  </r>
  <r>
    <n v="50448081"/>
    <x v="129"/>
    <n v="5738821"/>
    <n v="11036"/>
    <x v="53"/>
    <x v="2"/>
    <s v="Damen"/>
    <n v="3"/>
    <n v="68.058823529411768"/>
    <n v="204.1764705882353"/>
    <s v="04565"/>
    <x v="1"/>
    <x v="11"/>
    <x v="4"/>
    <x v="1"/>
  </r>
  <r>
    <n v="59557336"/>
    <x v="130"/>
    <n v="9631337"/>
    <n v="11175"/>
    <x v="21"/>
    <x v="2"/>
    <s v="Damen"/>
    <n v="2"/>
    <n v="71.420168067226896"/>
    <n v="142.84033613445379"/>
    <n v="66386"/>
    <x v="2"/>
    <x v="15"/>
    <x v="4"/>
    <x v="1"/>
  </r>
  <r>
    <n v="59557336"/>
    <x v="130"/>
    <n v="9631337"/>
    <n v="12725"/>
    <x v="3"/>
    <x v="3"/>
    <s v="Herren"/>
    <n v="2"/>
    <n v="263.85714285714289"/>
    <n v="527.71428571428578"/>
    <n v="66386"/>
    <x v="2"/>
    <x v="15"/>
    <x v="4"/>
    <x v="1"/>
  </r>
  <r>
    <n v="95187709"/>
    <x v="131"/>
    <n v="4381557"/>
    <n v="11561"/>
    <x v="13"/>
    <x v="2"/>
    <s v="Herren"/>
    <n v="3"/>
    <n v="66.378151260504197"/>
    <n v="199.1344537815126"/>
    <n v="37115"/>
    <x v="3"/>
    <x v="9"/>
    <x v="4"/>
    <x v="3"/>
  </r>
  <r>
    <n v="44882245"/>
    <x v="131"/>
    <n v="1638396"/>
    <n v="10430"/>
    <x v="51"/>
    <x v="0"/>
    <s v="Damen"/>
    <n v="3"/>
    <n v="140.32773109243698"/>
    <n v="420.98319327731093"/>
    <n v="84137"/>
    <x v="0"/>
    <x v="6"/>
    <x v="4"/>
    <x v="1"/>
  </r>
  <r>
    <n v="47462463"/>
    <x v="131"/>
    <n v="4702495"/>
    <n v="12710"/>
    <x v="56"/>
    <x v="3"/>
    <s v="Damen"/>
    <n v="3"/>
    <n v="259.65546218487395"/>
    <n v="778.96638655462186"/>
    <s v="08393"/>
    <x v="1"/>
    <x v="11"/>
    <x v="3"/>
    <x v="1"/>
  </r>
  <r>
    <n v="47462463"/>
    <x v="131"/>
    <n v="4702495"/>
    <n v="12495"/>
    <x v="54"/>
    <x v="3"/>
    <s v="Damen"/>
    <n v="3"/>
    <n v="264.69747899159665"/>
    <n v="794.09243697478996"/>
    <s v="08393"/>
    <x v="1"/>
    <x v="11"/>
    <x v="3"/>
    <x v="1"/>
  </r>
  <r>
    <n v="72002574"/>
    <x v="131"/>
    <n v="1953036"/>
    <n v="13699"/>
    <x v="25"/>
    <x v="1"/>
    <s v="Damen"/>
    <n v="2"/>
    <n v="119.31932773109244"/>
    <n v="238.63865546218489"/>
    <n v="89331"/>
    <x v="0"/>
    <x v="6"/>
    <x v="0"/>
    <x v="0"/>
  </r>
  <r>
    <n v="72002574"/>
    <x v="131"/>
    <n v="1953036"/>
    <n v="11175"/>
    <x v="21"/>
    <x v="2"/>
    <s v="Damen"/>
    <n v="2"/>
    <n v="71.420168067226896"/>
    <n v="142.84033613445379"/>
    <n v="89331"/>
    <x v="0"/>
    <x v="6"/>
    <x v="0"/>
    <x v="0"/>
  </r>
  <r>
    <n v="92236018"/>
    <x v="132"/>
    <n v="4312829"/>
    <n v="13405"/>
    <x v="36"/>
    <x v="1"/>
    <s v="Damen"/>
    <n v="3"/>
    <n v="116.79831932773111"/>
    <n v="350.39495798319331"/>
    <n v="95163"/>
    <x v="0"/>
    <x v="6"/>
    <x v="0"/>
    <x v="3"/>
  </r>
  <r>
    <n v="92236018"/>
    <x v="132"/>
    <n v="4312829"/>
    <n v="13230"/>
    <x v="26"/>
    <x v="1"/>
    <s v="Damen"/>
    <n v="3"/>
    <n v="112.5966386554622"/>
    <n v="337.78991596638662"/>
    <n v="95163"/>
    <x v="0"/>
    <x v="6"/>
    <x v="0"/>
    <x v="3"/>
  </r>
  <r>
    <n v="92236018"/>
    <x v="132"/>
    <n v="4312829"/>
    <n v="13355"/>
    <x v="55"/>
    <x v="1"/>
    <s v="Herren"/>
    <n v="2"/>
    <n v="123.52100840336136"/>
    <n v="247.04201680672273"/>
    <n v="95163"/>
    <x v="0"/>
    <x v="6"/>
    <x v="0"/>
    <x v="3"/>
  </r>
  <r>
    <n v="63532600"/>
    <x v="133"/>
    <n v="3714497"/>
    <n v="13363"/>
    <x v="24"/>
    <x v="1"/>
    <s v="Herren"/>
    <n v="2"/>
    <n v="116.79831932773111"/>
    <n v="233.59663865546221"/>
    <s v="08485"/>
    <x v="1"/>
    <x v="11"/>
    <x v="3"/>
    <x v="0"/>
  </r>
  <r>
    <n v="42676151"/>
    <x v="133"/>
    <n v="3298089"/>
    <n v="11733"/>
    <x v="11"/>
    <x v="2"/>
    <s v="Damen"/>
    <n v="2"/>
    <n v="73.100840336134453"/>
    <n v="146.20168067226891"/>
    <s v="09496"/>
    <x v="1"/>
    <x v="11"/>
    <x v="1"/>
    <x v="1"/>
  </r>
  <r>
    <n v="42676151"/>
    <x v="133"/>
    <n v="3298089"/>
    <n v="12849"/>
    <x v="10"/>
    <x v="3"/>
    <s v="Herren"/>
    <n v="3"/>
    <n v="255.45378151260505"/>
    <n v="766.36134453781517"/>
    <s v="09496"/>
    <x v="1"/>
    <x v="11"/>
    <x v="1"/>
    <x v="1"/>
  </r>
  <r>
    <n v="73860855"/>
    <x v="134"/>
    <n v="6023055"/>
    <n v="13685"/>
    <x v="17"/>
    <x v="1"/>
    <s v="Damen"/>
    <n v="2"/>
    <n v="122.68067226890757"/>
    <n v="245.36134453781514"/>
    <n v="21493"/>
    <x v="3"/>
    <x v="13"/>
    <x v="2"/>
    <x v="0"/>
  </r>
  <r>
    <n v="46607700"/>
    <x v="134"/>
    <n v="9517005"/>
    <n v="11036"/>
    <x v="53"/>
    <x v="2"/>
    <s v="Damen"/>
    <n v="2"/>
    <n v="68.058823529411768"/>
    <n v="136.11764705882354"/>
    <n v="42651"/>
    <x v="2"/>
    <x v="3"/>
    <x v="4"/>
    <x v="1"/>
  </r>
  <r>
    <n v="46607700"/>
    <x v="134"/>
    <n v="9517005"/>
    <n v="12725"/>
    <x v="3"/>
    <x v="3"/>
    <s v="Herren"/>
    <n v="3"/>
    <n v="263.85714285714289"/>
    <n v="791.57142857142867"/>
    <n v="42651"/>
    <x v="2"/>
    <x v="3"/>
    <x v="4"/>
    <x v="1"/>
  </r>
  <r>
    <n v="46607700"/>
    <x v="134"/>
    <n v="9517005"/>
    <n v="13355"/>
    <x v="55"/>
    <x v="1"/>
    <s v="Herren"/>
    <n v="3"/>
    <n v="123.52100840336136"/>
    <n v="370.56302521008411"/>
    <n v="42651"/>
    <x v="2"/>
    <x v="3"/>
    <x v="4"/>
    <x v="1"/>
  </r>
  <r>
    <n v="33441613"/>
    <x v="134"/>
    <n v="6979286"/>
    <n v="11969"/>
    <x v="59"/>
    <x v="2"/>
    <s v="Damen"/>
    <n v="2"/>
    <n v="66.378151260504197"/>
    <n v="132.75630252100839"/>
    <n v="39218"/>
    <x v="1"/>
    <x v="4"/>
    <x v="0"/>
    <x v="1"/>
  </r>
  <r>
    <n v="33441613"/>
    <x v="134"/>
    <n v="6979286"/>
    <n v="11431"/>
    <x v="45"/>
    <x v="2"/>
    <s v="Damen"/>
    <n v="2"/>
    <n v="63.857142857142854"/>
    <n v="127.71428571428571"/>
    <n v="39218"/>
    <x v="1"/>
    <x v="4"/>
    <x v="0"/>
    <x v="1"/>
  </r>
  <r>
    <n v="33441613"/>
    <x v="134"/>
    <n v="6979286"/>
    <n v="12153"/>
    <x v="9"/>
    <x v="3"/>
    <s v="Herren"/>
    <n v="2"/>
    <n v="247.89075630252103"/>
    <n v="495.78151260504205"/>
    <n v="39218"/>
    <x v="1"/>
    <x v="4"/>
    <x v="0"/>
    <x v="1"/>
  </r>
  <r>
    <n v="42506624"/>
    <x v="135"/>
    <n v="8760655"/>
    <n v="11310"/>
    <x v="49"/>
    <x v="2"/>
    <s v="Herren"/>
    <n v="2"/>
    <n v="71.420168067226896"/>
    <n v="142.84033613445379"/>
    <s v="04539"/>
    <x v="1"/>
    <x v="11"/>
    <x v="0"/>
    <x v="1"/>
  </r>
  <r>
    <n v="42506624"/>
    <x v="135"/>
    <n v="8760655"/>
    <n v="11156"/>
    <x v="14"/>
    <x v="2"/>
    <s v="Herren"/>
    <n v="3"/>
    <n v="74.78151260504201"/>
    <n v="224.34453781512605"/>
    <s v="04539"/>
    <x v="1"/>
    <x v="11"/>
    <x v="0"/>
    <x v="1"/>
  </r>
  <r>
    <n v="42506624"/>
    <x v="135"/>
    <n v="8760655"/>
    <n v="12153"/>
    <x v="9"/>
    <x v="3"/>
    <s v="Herren"/>
    <n v="3"/>
    <n v="247.89075630252103"/>
    <n v="743.67226890756308"/>
    <s v="04539"/>
    <x v="1"/>
    <x v="11"/>
    <x v="0"/>
    <x v="1"/>
  </r>
  <r>
    <n v="42506624"/>
    <x v="135"/>
    <n v="8760655"/>
    <n v="12735"/>
    <x v="50"/>
    <x v="3"/>
    <s v="Damen"/>
    <n v="2"/>
    <n v="268.05882352941177"/>
    <n v="536.11764705882354"/>
    <s v="04539"/>
    <x v="1"/>
    <x v="11"/>
    <x v="0"/>
    <x v="1"/>
  </r>
  <r>
    <n v="42506624"/>
    <x v="135"/>
    <n v="8760655"/>
    <n v="13111"/>
    <x v="34"/>
    <x v="1"/>
    <s v="Damen"/>
    <n v="2"/>
    <n v="113.43697478991598"/>
    <n v="226.87394957983196"/>
    <s v="04539"/>
    <x v="1"/>
    <x v="11"/>
    <x v="0"/>
    <x v="1"/>
  </r>
  <r>
    <n v="23549178"/>
    <x v="135"/>
    <n v="9914382"/>
    <n v="13071"/>
    <x v="43"/>
    <x v="1"/>
    <s v="Herren"/>
    <n v="3"/>
    <n v="122.68067226890757"/>
    <n v="368.0420168067227"/>
    <n v="29683"/>
    <x v="3"/>
    <x v="9"/>
    <x v="2"/>
    <x v="1"/>
  </r>
  <r>
    <n v="96587680"/>
    <x v="136"/>
    <n v="8854816"/>
    <n v="13394"/>
    <x v="57"/>
    <x v="1"/>
    <s v="Herren"/>
    <n v="2"/>
    <n v="123.52100840336136"/>
    <n v="247.04201680672273"/>
    <n v="17154"/>
    <x v="3"/>
    <x v="8"/>
    <x v="2"/>
    <x v="2"/>
  </r>
  <r>
    <n v="93695133"/>
    <x v="137"/>
    <n v="5064035"/>
    <n v="10381"/>
    <x v="12"/>
    <x v="0"/>
    <s v="Damen"/>
    <n v="2"/>
    <n v="132.76470588235296"/>
    <n v="265.52941176470591"/>
    <n v="39240"/>
    <x v="1"/>
    <x v="4"/>
    <x v="0"/>
    <x v="3"/>
  </r>
  <r>
    <n v="57269318"/>
    <x v="137"/>
    <n v="1488181"/>
    <n v="12710"/>
    <x v="56"/>
    <x v="3"/>
    <s v="Damen"/>
    <n v="1"/>
    <n v="259.65546218487395"/>
    <n v="259.65546218487395"/>
    <n v="94227"/>
    <x v="0"/>
    <x v="6"/>
    <x v="0"/>
    <x v="1"/>
  </r>
  <r>
    <n v="59493688"/>
    <x v="137"/>
    <n v="5347523"/>
    <n v="12086"/>
    <x v="16"/>
    <x v="3"/>
    <s v="Herren"/>
    <n v="1"/>
    <n v="248.73109243697482"/>
    <n v="248.73109243697482"/>
    <n v="73547"/>
    <x v="0"/>
    <x v="0"/>
    <x v="0"/>
    <x v="1"/>
  </r>
  <r>
    <n v="59493688"/>
    <x v="137"/>
    <n v="5347523"/>
    <n v="12710"/>
    <x v="56"/>
    <x v="3"/>
    <s v="Damen"/>
    <n v="2"/>
    <n v="259.65546218487395"/>
    <n v="519.31092436974791"/>
    <n v="73547"/>
    <x v="0"/>
    <x v="0"/>
    <x v="0"/>
    <x v="1"/>
  </r>
  <r>
    <n v="77414957"/>
    <x v="137"/>
    <n v="9620216"/>
    <n v="13394"/>
    <x v="57"/>
    <x v="1"/>
    <s v="Herren"/>
    <n v="2"/>
    <n v="123.52100840336136"/>
    <n v="247.04201680672273"/>
    <n v="92242"/>
    <x v="0"/>
    <x v="6"/>
    <x v="0"/>
    <x v="0"/>
  </r>
  <r>
    <n v="21451724"/>
    <x v="137"/>
    <n v="1777559"/>
    <n v="10381"/>
    <x v="12"/>
    <x v="0"/>
    <s v="Damen"/>
    <n v="3"/>
    <n v="132.76470588235296"/>
    <n v="398.2941176470589"/>
    <n v="32791"/>
    <x v="2"/>
    <x v="3"/>
    <x v="0"/>
    <x v="1"/>
  </r>
  <r>
    <n v="86665072"/>
    <x v="138"/>
    <n v="6463470"/>
    <n v="10557"/>
    <x v="0"/>
    <x v="0"/>
    <s v="Herren"/>
    <n v="3"/>
    <n v="132.76470588235296"/>
    <n v="398.2941176470589"/>
    <n v="51643"/>
    <x v="2"/>
    <x v="3"/>
    <x v="4"/>
    <x v="0"/>
  </r>
  <r>
    <n v="28217490"/>
    <x v="138"/>
    <n v="3084062"/>
    <n v="13583"/>
    <x v="30"/>
    <x v="1"/>
    <s v="Herren"/>
    <n v="3"/>
    <n v="110.07563025210085"/>
    <n v="330.22689075630257"/>
    <n v="86551"/>
    <x v="0"/>
    <x v="6"/>
    <x v="0"/>
    <x v="1"/>
  </r>
  <r>
    <n v="28217490"/>
    <x v="138"/>
    <n v="3084062"/>
    <n v="13405"/>
    <x v="36"/>
    <x v="1"/>
    <s v="Damen"/>
    <n v="2"/>
    <n v="116.79831932773111"/>
    <n v="233.59663865546221"/>
    <n v="86551"/>
    <x v="0"/>
    <x v="6"/>
    <x v="0"/>
    <x v="1"/>
  </r>
  <r>
    <n v="14187124"/>
    <x v="138"/>
    <n v="1758106"/>
    <n v="10538"/>
    <x v="20"/>
    <x v="0"/>
    <s v="Herren"/>
    <n v="2"/>
    <n v="130.24369747899161"/>
    <n v="260.48739495798321"/>
    <n v="31535"/>
    <x v="3"/>
    <x v="9"/>
    <x v="3"/>
    <x v="1"/>
  </r>
  <r>
    <n v="14187124"/>
    <x v="138"/>
    <n v="1758106"/>
    <n v="12098"/>
    <x v="58"/>
    <x v="3"/>
    <s v="Herren"/>
    <n v="2"/>
    <n v="257.97478991596643"/>
    <n v="515.94957983193285"/>
    <n v="31535"/>
    <x v="3"/>
    <x v="9"/>
    <x v="3"/>
    <x v="1"/>
  </r>
  <r>
    <n v="14187124"/>
    <x v="138"/>
    <n v="1758106"/>
    <n v="13651"/>
    <x v="39"/>
    <x v="1"/>
    <s v="Herren"/>
    <n v="2"/>
    <n v="112.5966386554622"/>
    <n v="225.1932773109244"/>
    <n v="31535"/>
    <x v="3"/>
    <x v="9"/>
    <x v="3"/>
    <x v="1"/>
  </r>
  <r>
    <n v="61037448"/>
    <x v="139"/>
    <n v="6637326"/>
    <n v="10352"/>
    <x v="31"/>
    <x v="0"/>
    <s v="Herren"/>
    <n v="2"/>
    <n v="127.72268907563027"/>
    <n v="255.44537815126054"/>
    <n v="27318"/>
    <x v="3"/>
    <x v="9"/>
    <x v="0"/>
    <x v="1"/>
  </r>
  <r>
    <n v="61037448"/>
    <x v="139"/>
    <n v="6637326"/>
    <n v="12153"/>
    <x v="9"/>
    <x v="3"/>
    <s v="Herren"/>
    <n v="2"/>
    <n v="247.89075630252103"/>
    <n v="495.78151260504205"/>
    <n v="27318"/>
    <x v="3"/>
    <x v="9"/>
    <x v="0"/>
    <x v="1"/>
  </r>
  <r>
    <n v="61037448"/>
    <x v="139"/>
    <n v="6637326"/>
    <n v="13397"/>
    <x v="35"/>
    <x v="1"/>
    <s v="Damen"/>
    <n v="3"/>
    <n v="117.63865546218489"/>
    <n v="352.91596638655466"/>
    <n v="27318"/>
    <x v="3"/>
    <x v="9"/>
    <x v="0"/>
    <x v="1"/>
  </r>
  <r>
    <n v="37746797"/>
    <x v="140"/>
    <n v="7326770"/>
    <n v="10181"/>
    <x v="5"/>
    <x v="0"/>
    <s v="Herren"/>
    <n v="2"/>
    <n v="134.44537815126051"/>
    <n v="268.89075630252103"/>
    <n v="18528"/>
    <x v="3"/>
    <x v="8"/>
    <x v="0"/>
    <x v="1"/>
  </r>
  <r>
    <n v="37746797"/>
    <x v="140"/>
    <n v="7326770"/>
    <n v="11400"/>
    <x v="52"/>
    <x v="2"/>
    <s v="Damen"/>
    <n v="2"/>
    <n v="63.857142857142854"/>
    <n v="127.71428571428571"/>
    <n v="18528"/>
    <x v="3"/>
    <x v="8"/>
    <x v="0"/>
    <x v="1"/>
  </r>
  <r>
    <n v="37746797"/>
    <x v="140"/>
    <n v="7326770"/>
    <n v="13653"/>
    <x v="38"/>
    <x v="1"/>
    <s v="Damen"/>
    <n v="2"/>
    <n v="121.00000000000001"/>
    <n v="242.00000000000003"/>
    <n v="18528"/>
    <x v="3"/>
    <x v="8"/>
    <x v="0"/>
    <x v="1"/>
  </r>
  <r>
    <n v="51211974"/>
    <x v="140"/>
    <n v="9724718"/>
    <n v="13651"/>
    <x v="39"/>
    <x v="1"/>
    <s v="Herren"/>
    <n v="2"/>
    <n v="112.5966386554622"/>
    <n v="225.1932773109244"/>
    <n v="97816"/>
    <x v="0"/>
    <x v="6"/>
    <x v="4"/>
    <x v="1"/>
  </r>
  <r>
    <n v="28508850"/>
    <x v="140"/>
    <n v="5288040"/>
    <n v="10198"/>
    <x v="47"/>
    <x v="0"/>
    <s v="Damen"/>
    <n v="2"/>
    <n v="130.24369747899161"/>
    <n v="260.48739495798321"/>
    <n v="67098"/>
    <x v="2"/>
    <x v="7"/>
    <x v="2"/>
    <x v="1"/>
  </r>
  <r>
    <n v="28508850"/>
    <x v="140"/>
    <n v="5288040"/>
    <n v="10181"/>
    <x v="5"/>
    <x v="0"/>
    <s v="Herren"/>
    <n v="3"/>
    <n v="134.44537815126051"/>
    <n v="403.33613445378154"/>
    <n v="67098"/>
    <x v="2"/>
    <x v="7"/>
    <x v="2"/>
    <x v="1"/>
  </r>
  <r>
    <n v="28508850"/>
    <x v="140"/>
    <n v="5288040"/>
    <n v="11156"/>
    <x v="14"/>
    <x v="2"/>
    <s v="Herren"/>
    <n v="2"/>
    <n v="74.78151260504201"/>
    <n v="149.56302521008402"/>
    <n v="67098"/>
    <x v="2"/>
    <x v="7"/>
    <x v="2"/>
    <x v="1"/>
  </r>
  <r>
    <n v="20495619"/>
    <x v="141"/>
    <n v="8015376"/>
    <n v="12849"/>
    <x v="10"/>
    <x v="3"/>
    <s v="Herren"/>
    <n v="2"/>
    <n v="255.45378151260505"/>
    <n v="510.9075630252101"/>
    <n v="34346"/>
    <x v="3"/>
    <x v="9"/>
    <x v="1"/>
    <x v="1"/>
  </r>
  <r>
    <n v="19085118"/>
    <x v="141"/>
    <n v="8549515"/>
    <n v="11561"/>
    <x v="13"/>
    <x v="2"/>
    <s v="Herren"/>
    <n v="3"/>
    <n v="66.378151260504197"/>
    <n v="199.1344537815126"/>
    <n v="99894"/>
    <x v="1"/>
    <x v="1"/>
    <x v="4"/>
    <x v="1"/>
  </r>
  <r>
    <n v="14853768"/>
    <x v="141"/>
    <n v="4783528"/>
    <n v="11310"/>
    <x v="49"/>
    <x v="2"/>
    <s v="Herren"/>
    <n v="3"/>
    <n v="71.420168067226896"/>
    <n v="214.2605042016807"/>
    <s v="01936"/>
    <x v="1"/>
    <x v="11"/>
    <x v="0"/>
    <x v="1"/>
  </r>
  <r>
    <n v="14853768"/>
    <x v="141"/>
    <n v="4783528"/>
    <n v="11040"/>
    <x v="37"/>
    <x v="2"/>
    <s v="Damen"/>
    <n v="3"/>
    <n v="65.537815126050418"/>
    <n v="196.61344537815125"/>
    <s v="01936"/>
    <x v="1"/>
    <x v="11"/>
    <x v="0"/>
    <x v="1"/>
  </r>
  <r>
    <n v="14853768"/>
    <x v="141"/>
    <n v="4783528"/>
    <n v="13685"/>
    <x v="17"/>
    <x v="1"/>
    <s v="Damen"/>
    <n v="2"/>
    <n v="122.68067226890757"/>
    <n v="245.36134453781514"/>
    <s v="01936"/>
    <x v="1"/>
    <x v="11"/>
    <x v="0"/>
    <x v="1"/>
  </r>
  <r>
    <n v="12744020"/>
    <x v="142"/>
    <n v="9844796"/>
    <n v="13302"/>
    <x v="46"/>
    <x v="1"/>
    <s v="Damen"/>
    <n v="2"/>
    <n v="121.00000000000001"/>
    <n v="242.00000000000003"/>
    <n v="69214"/>
    <x v="0"/>
    <x v="0"/>
    <x v="0"/>
    <x v="1"/>
  </r>
  <r>
    <n v="12744020"/>
    <x v="142"/>
    <n v="9844796"/>
    <n v="13583"/>
    <x v="30"/>
    <x v="1"/>
    <s v="Herren"/>
    <n v="2"/>
    <n v="110.07563025210085"/>
    <n v="220.1512605042017"/>
    <n v="69214"/>
    <x v="0"/>
    <x v="0"/>
    <x v="0"/>
    <x v="1"/>
  </r>
  <r>
    <n v="42626782"/>
    <x v="143"/>
    <n v="7776911"/>
    <n v="10561"/>
    <x v="19"/>
    <x v="0"/>
    <s v="Herren"/>
    <n v="3"/>
    <n v="133.60504201680675"/>
    <n v="400.81512605042025"/>
    <n v="47441"/>
    <x v="2"/>
    <x v="3"/>
    <x v="0"/>
    <x v="1"/>
  </r>
  <r>
    <n v="42626782"/>
    <x v="143"/>
    <n v="7776911"/>
    <n v="13685"/>
    <x v="17"/>
    <x v="1"/>
    <s v="Damen"/>
    <n v="3"/>
    <n v="122.68067226890757"/>
    <n v="368.0420168067227"/>
    <n v="47441"/>
    <x v="2"/>
    <x v="3"/>
    <x v="0"/>
    <x v="1"/>
  </r>
  <r>
    <n v="42626782"/>
    <x v="143"/>
    <n v="7776911"/>
    <n v="13302"/>
    <x v="46"/>
    <x v="1"/>
    <s v="Damen"/>
    <n v="2"/>
    <n v="121.00000000000001"/>
    <n v="242.00000000000003"/>
    <n v="47441"/>
    <x v="2"/>
    <x v="3"/>
    <x v="0"/>
    <x v="1"/>
  </r>
  <r>
    <n v="77142428"/>
    <x v="144"/>
    <n v="9899759"/>
    <n v="10557"/>
    <x v="0"/>
    <x v="0"/>
    <s v="Herren"/>
    <n v="2"/>
    <n v="132.76470588235296"/>
    <n v="265.52941176470591"/>
    <n v="46509"/>
    <x v="2"/>
    <x v="3"/>
    <x v="0"/>
    <x v="0"/>
  </r>
  <r>
    <n v="77142428"/>
    <x v="144"/>
    <n v="9899759"/>
    <n v="12499"/>
    <x v="42"/>
    <x v="3"/>
    <s v="Damen"/>
    <n v="2"/>
    <n v="248.73109243697482"/>
    <n v="497.46218487394964"/>
    <n v="46509"/>
    <x v="2"/>
    <x v="3"/>
    <x v="0"/>
    <x v="0"/>
  </r>
  <r>
    <n v="77142428"/>
    <x v="144"/>
    <n v="9899759"/>
    <n v="12849"/>
    <x v="10"/>
    <x v="3"/>
    <s v="Herren"/>
    <n v="3"/>
    <n v="255.45378151260505"/>
    <n v="766.36134453781517"/>
    <n v="46509"/>
    <x v="2"/>
    <x v="3"/>
    <x v="0"/>
    <x v="0"/>
  </r>
  <r>
    <n v="16406273"/>
    <x v="144"/>
    <n v="4203635"/>
    <n v="13320"/>
    <x v="18"/>
    <x v="1"/>
    <s v="Herren"/>
    <n v="3"/>
    <n v="110.07563025210085"/>
    <n v="330.22689075630257"/>
    <n v="89150"/>
    <x v="0"/>
    <x v="0"/>
    <x v="4"/>
    <x v="1"/>
  </r>
  <r>
    <n v="53932570"/>
    <x v="145"/>
    <n v="7062067"/>
    <n v="12725"/>
    <x v="3"/>
    <x v="3"/>
    <s v="Herren"/>
    <n v="3"/>
    <n v="263.85714285714289"/>
    <n v="791.57142857142867"/>
    <n v="52146"/>
    <x v="2"/>
    <x v="3"/>
    <x v="1"/>
    <x v="1"/>
  </r>
  <r>
    <n v="53932570"/>
    <x v="145"/>
    <n v="7062067"/>
    <n v="12710"/>
    <x v="56"/>
    <x v="3"/>
    <s v="Damen"/>
    <n v="3"/>
    <n v="259.65546218487395"/>
    <n v="778.96638655462186"/>
    <n v="52146"/>
    <x v="2"/>
    <x v="3"/>
    <x v="1"/>
    <x v="1"/>
  </r>
  <r>
    <n v="53932570"/>
    <x v="145"/>
    <n v="7062067"/>
    <n v="13071"/>
    <x v="43"/>
    <x v="1"/>
    <s v="Herren"/>
    <n v="3"/>
    <n v="122.68067226890757"/>
    <n v="368.0420168067227"/>
    <n v="52146"/>
    <x v="2"/>
    <x v="3"/>
    <x v="1"/>
    <x v="1"/>
  </r>
  <r>
    <n v="97937182"/>
    <x v="146"/>
    <n v="9426448"/>
    <n v="10561"/>
    <x v="19"/>
    <x v="0"/>
    <s v="Herren"/>
    <n v="2"/>
    <n v="133.60504201680675"/>
    <n v="267.2100840336135"/>
    <n v="15936"/>
    <x v="1"/>
    <x v="2"/>
    <x v="0"/>
    <x v="2"/>
  </r>
  <r>
    <n v="97937182"/>
    <x v="146"/>
    <n v="9426448"/>
    <n v="11969"/>
    <x v="59"/>
    <x v="2"/>
    <s v="Damen"/>
    <n v="3"/>
    <n v="66.378151260504197"/>
    <n v="199.1344537815126"/>
    <n v="15936"/>
    <x v="1"/>
    <x v="2"/>
    <x v="0"/>
    <x v="2"/>
  </r>
  <r>
    <n v="97937182"/>
    <x v="146"/>
    <n v="9426448"/>
    <n v="13653"/>
    <x v="38"/>
    <x v="1"/>
    <s v="Damen"/>
    <n v="2"/>
    <n v="121.00000000000001"/>
    <n v="242.00000000000003"/>
    <n v="15936"/>
    <x v="1"/>
    <x v="2"/>
    <x v="0"/>
    <x v="2"/>
  </r>
  <r>
    <n v="79370714"/>
    <x v="146"/>
    <n v="5731558"/>
    <n v="13397"/>
    <x v="35"/>
    <x v="1"/>
    <s v="Damen"/>
    <n v="3"/>
    <n v="117.63865546218489"/>
    <n v="352.91596638655466"/>
    <n v="86470"/>
    <x v="0"/>
    <x v="6"/>
    <x v="2"/>
    <x v="0"/>
  </r>
  <r>
    <n v="54176918"/>
    <x v="146"/>
    <n v="3773132"/>
    <n v="10339"/>
    <x v="7"/>
    <x v="0"/>
    <s v="Damen"/>
    <n v="2"/>
    <n v="130.24369747899161"/>
    <n v="260.48739495798321"/>
    <n v="25704"/>
    <x v="3"/>
    <x v="13"/>
    <x v="0"/>
    <x v="1"/>
  </r>
  <r>
    <n v="50099476"/>
    <x v="146"/>
    <n v="4572199"/>
    <n v="11969"/>
    <x v="59"/>
    <x v="2"/>
    <s v="Damen"/>
    <n v="2"/>
    <n v="66.378151260504197"/>
    <n v="132.75630252100839"/>
    <n v="38300"/>
    <x v="3"/>
    <x v="9"/>
    <x v="1"/>
    <x v="1"/>
  </r>
  <r>
    <n v="79370714"/>
    <x v="146"/>
    <n v="5731558"/>
    <n v="13405"/>
    <x v="36"/>
    <x v="1"/>
    <s v="Damen"/>
    <n v="2"/>
    <n v="116.79831932773111"/>
    <n v="233.59663865546221"/>
    <n v="86470"/>
    <x v="0"/>
    <x v="6"/>
    <x v="2"/>
    <x v="0"/>
  </r>
  <r>
    <n v="28077565"/>
    <x v="146"/>
    <n v="5532411"/>
    <n v="11969"/>
    <x v="59"/>
    <x v="2"/>
    <s v="Damen"/>
    <n v="3"/>
    <n v="66.378151260504197"/>
    <n v="199.1344537815126"/>
    <n v="98724"/>
    <x v="1"/>
    <x v="1"/>
    <x v="3"/>
    <x v="1"/>
  </r>
  <r>
    <n v="79370714"/>
    <x v="146"/>
    <n v="5731558"/>
    <n v="11733"/>
    <x v="11"/>
    <x v="2"/>
    <s v="Damen"/>
    <n v="2"/>
    <n v="73.100840336134453"/>
    <n v="146.20168067226891"/>
    <n v="86470"/>
    <x v="0"/>
    <x v="6"/>
    <x v="2"/>
    <x v="0"/>
  </r>
  <r>
    <n v="14165118"/>
    <x v="146"/>
    <n v="1398252"/>
    <n v="13791"/>
    <x v="1"/>
    <x v="1"/>
    <s v="Damen"/>
    <n v="3"/>
    <n v="125.20168067226892"/>
    <n v="375.60504201680675"/>
    <s v="02943"/>
    <x v="1"/>
    <x v="11"/>
    <x v="2"/>
    <x v="1"/>
  </r>
  <r>
    <n v="78253238"/>
    <x v="147"/>
    <n v="6335277"/>
    <n v="13583"/>
    <x v="30"/>
    <x v="1"/>
    <s v="Herren"/>
    <n v="3"/>
    <n v="110.07563025210085"/>
    <n v="330.22689075630257"/>
    <n v="57271"/>
    <x v="2"/>
    <x v="3"/>
    <x v="2"/>
    <x v="0"/>
  </r>
  <r>
    <n v="51802675"/>
    <x v="147"/>
    <n v="7178576"/>
    <n v="12098"/>
    <x v="58"/>
    <x v="3"/>
    <s v="Herren"/>
    <n v="2"/>
    <n v="257.97478991596643"/>
    <n v="515.94957983193285"/>
    <n v="71522"/>
    <x v="0"/>
    <x v="0"/>
    <x v="3"/>
    <x v="1"/>
  </r>
  <r>
    <n v="46327304"/>
    <x v="148"/>
    <n v="2791931"/>
    <n v="12710"/>
    <x v="56"/>
    <x v="3"/>
    <s v="Damen"/>
    <n v="3"/>
    <n v="259.65546218487395"/>
    <n v="778.96638655462186"/>
    <n v="33415"/>
    <x v="2"/>
    <x v="3"/>
    <x v="3"/>
    <x v="1"/>
  </r>
  <r>
    <n v="46327304"/>
    <x v="148"/>
    <n v="2791931"/>
    <n v="12899"/>
    <x v="8"/>
    <x v="3"/>
    <s v="Damen"/>
    <n v="3"/>
    <n v="268.05882352941177"/>
    <n v="804.17647058823536"/>
    <n v="33415"/>
    <x v="2"/>
    <x v="3"/>
    <x v="3"/>
    <x v="1"/>
  </r>
  <r>
    <n v="46327304"/>
    <x v="148"/>
    <n v="2791931"/>
    <n v="13230"/>
    <x v="26"/>
    <x v="1"/>
    <s v="Damen"/>
    <n v="3"/>
    <n v="112.5966386554622"/>
    <n v="337.78991596638662"/>
    <n v="33415"/>
    <x v="2"/>
    <x v="3"/>
    <x v="3"/>
    <x v="1"/>
  </r>
  <r>
    <n v="93051669"/>
    <x v="148"/>
    <n v="1440912"/>
    <n v="10828"/>
    <x v="28"/>
    <x v="0"/>
    <s v="Herren"/>
    <n v="1"/>
    <n v="136.96638655462186"/>
    <n v="136.96638655462186"/>
    <n v="86368"/>
    <x v="0"/>
    <x v="6"/>
    <x v="0"/>
    <x v="3"/>
  </r>
  <r>
    <n v="93356178"/>
    <x v="149"/>
    <n v="1920133"/>
    <n v="10828"/>
    <x v="28"/>
    <x v="0"/>
    <s v="Herren"/>
    <n v="3"/>
    <n v="136.96638655462186"/>
    <n v="410.89915966386559"/>
    <n v="48703"/>
    <x v="2"/>
    <x v="3"/>
    <x v="2"/>
    <x v="3"/>
  </r>
  <r>
    <n v="32621130"/>
    <x v="149"/>
    <n v="5170647"/>
    <n v="10381"/>
    <x v="12"/>
    <x v="0"/>
    <s v="Damen"/>
    <n v="3"/>
    <n v="132.76470588235296"/>
    <n v="398.2941176470589"/>
    <n v="93155"/>
    <x v="0"/>
    <x v="6"/>
    <x v="3"/>
    <x v="1"/>
  </r>
  <r>
    <n v="35132641"/>
    <x v="149"/>
    <n v="5139412"/>
    <n v="10181"/>
    <x v="5"/>
    <x v="0"/>
    <s v="Herren"/>
    <n v="2"/>
    <n v="134.44537815126051"/>
    <n v="268.89075630252103"/>
    <n v="55743"/>
    <x v="2"/>
    <x v="7"/>
    <x v="1"/>
    <x v="1"/>
  </r>
  <r>
    <n v="35132641"/>
    <x v="149"/>
    <n v="5139412"/>
    <n v="11081"/>
    <x v="2"/>
    <x v="2"/>
    <s v="Damen"/>
    <n v="2"/>
    <n v="70.579831932773104"/>
    <n v="141.15966386554621"/>
    <n v="55743"/>
    <x v="2"/>
    <x v="7"/>
    <x v="1"/>
    <x v="1"/>
  </r>
  <r>
    <n v="35132641"/>
    <x v="149"/>
    <n v="5139412"/>
    <n v="13685"/>
    <x v="17"/>
    <x v="1"/>
    <s v="Damen"/>
    <n v="3"/>
    <n v="122.68067226890757"/>
    <n v="368.0420168067227"/>
    <n v="55743"/>
    <x v="2"/>
    <x v="7"/>
    <x v="1"/>
    <x v="1"/>
  </r>
  <r>
    <n v="49754170"/>
    <x v="150"/>
    <n v="5064288"/>
    <n v="12634"/>
    <x v="41"/>
    <x v="3"/>
    <s v="Herren"/>
    <n v="1"/>
    <n v="265.53781512605042"/>
    <n v="265.53781512605042"/>
    <n v="97877"/>
    <x v="0"/>
    <x v="0"/>
    <x v="0"/>
    <x v="1"/>
  </r>
  <r>
    <n v="88360064"/>
    <x v="150"/>
    <n v="1296262"/>
    <n v="11036"/>
    <x v="53"/>
    <x v="2"/>
    <s v="Damen"/>
    <n v="2"/>
    <n v="68.058823529411768"/>
    <n v="136.11764705882354"/>
    <n v="35440"/>
    <x v="2"/>
    <x v="5"/>
    <x v="3"/>
    <x v="0"/>
  </r>
  <r>
    <n v="88360064"/>
    <x v="150"/>
    <n v="1296262"/>
    <n v="13363"/>
    <x v="24"/>
    <x v="1"/>
    <s v="Herren"/>
    <n v="2"/>
    <n v="116.79831932773111"/>
    <n v="233.59663865546221"/>
    <n v="35440"/>
    <x v="2"/>
    <x v="5"/>
    <x v="3"/>
    <x v="0"/>
  </r>
  <r>
    <n v="49754170"/>
    <x v="150"/>
    <n v="5064288"/>
    <n v="12849"/>
    <x v="10"/>
    <x v="3"/>
    <s v="Herren"/>
    <n v="1"/>
    <n v="255.45378151260505"/>
    <n v="255.45378151260505"/>
    <n v="97877"/>
    <x v="0"/>
    <x v="0"/>
    <x v="0"/>
    <x v="1"/>
  </r>
  <r>
    <n v="49754170"/>
    <x v="150"/>
    <n v="5064288"/>
    <n v="10331"/>
    <x v="32"/>
    <x v="0"/>
    <s v="Herren"/>
    <n v="3"/>
    <n v="141.16806722689077"/>
    <n v="423.50420168067228"/>
    <n v="97877"/>
    <x v="0"/>
    <x v="0"/>
    <x v="0"/>
    <x v="1"/>
  </r>
  <r>
    <n v="49754170"/>
    <x v="150"/>
    <n v="5064288"/>
    <n v="10538"/>
    <x v="20"/>
    <x v="0"/>
    <s v="Herren"/>
    <n v="2"/>
    <n v="130.24369747899161"/>
    <n v="260.48739495798321"/>
    <n v="97877"/>
    <x v="0"/>
    <x v="0"/>
    <x v="0"/>
    <x v="1"/>
  </r>
  <r>
    <n v="35688296"/>
    <x v="150"/>
    <n v="7981196"/>
    <n v="10331"/>
    <x v="32"/>
    <x v="0"/>
    <s v="Herren"/>
    <n v="3"/>
    <n v="141.16806722689077"/>
    <n v="423.50420168067228"/>
    <n v="59423"/>
    <x v="2"/>
    <x v="3"/>
    <x v="0"/>
    <x v="1"/>
  </r>
  <r>
    <n v="14164916"/>
    <x v="150"/>
    <n v="4381557"/>
    <n v="11081"/>
    <x v="2"/>
    <x v="2"/>
    <s v="Damen"/>
    <n v="2"/>
    <n v="70.579831932773104"/>
    <n v="141.15966386554621"/>
    <n v="37115"/>
    <x v="3"/>
    <x v="9"/>
    <x v="3"/>
    <x v="1"/>
  </r>
  <r>
    <n v="14164916"/>
    <x v="150"/>
    <n v="4381557"/>
    <n v="12149"/>
    <x v="27"/>
    <x v="3"/>
    <s v="Damen"/>
    <n v="2"/>
    <n v="264.69747899159665"/>
    <n v="529.39495798319331"/>
    <n v="37115"/>
    <x v="3"/>
    <x v="9"/>
    <x v="3"/>
    <x v="1"/>
  </r>
  <r>
    <n v="14164916"/>
    <x v="150"/>
    <n v="4381557"/>
    <n v="13583"/>
    <x v="30"/>
    <x v="1"/>
    <s v="Herren"/>
    <n v="3"/>
    <n v="110.07563025210085"/>
    <n v="330.22689075630257"/>
    <n v="37115"/>
    <x v="3"/>
    <x v="9"/>
    <x v="3"/>
    <x v="1"/>
  </r>
  <r>
    <n v="49754170"/>
    <x v="150"/>
    <n v="5064288"/>
    <n v="11400"/>
    <x v="52"/>
    <x v="2"/>
    <s v="Damen"/>
    <n v="2"/>
    <n v="63.857142857142854"/>
    <n v="127.71428571428571"/>
    <n v="97877"/>
    <x v="0"/>
    <x v="0"/>
    <x v="0"/>
    <x v="1"/>
  </r>
  <r>
    <n v="11037806"/>
    <x v="151"/>
    <n v="1440912"/>
    <n v="12725"/>
    <x v="3"/>
    <x v="3"/>
    <s v="Herren"/>
    <n v="1"/>
    <n v="263.85714285714289"/>
    <n v="263.85714285714289"/>
    <n v="86368"/>
    <x v="0"/>
    <x v="6"/>
    <x v="1"/>
    <x v="1"/>
  </r>
  <r>
    <n v="91068350"/>
    <x v="151"/>
    <n v="5991274"/>
    <n v="11561"/>
    <x v="13"/>
    <x v="2"/>
    <s v="Herren"/>
    <n v="2"/>
    <n v="66.378151260504197"/>
    <n v="132.75630252100839"/>
    <n v="56235"/>
    <x v="2"/>
    <x v="7"/>
    <x v="2"/>
    <x v="3"/>
  </r>
  <r>
    <n v="91068350"/>
    <x v="151"/>
    <n v="5991274"/>
    <n v="11040"/>
    <x v="37"/>
    <x v="2"/>
    <s v="Damen"/>
    <n v="2"/>
    <n v="65.537815126050418"/>
    <n v="131.07563025210084"/>
    <n v="56235"/>
    <x v="2"/>
    <x v="7"/>
    <x v="2"/>
    <x v="3"/>
  </r>
  <r>
    <n v="91068350"/>
    <x v="151"/>
    <n v="5991274"/>
    <n v="12086"/>
    <x v="16"/>
    <x v="3"/>
    <s v="Herren"/>
    <n v="2"/>
    <n v="248.73109243697482"/>
    <n v="497.46218487394964"/>
    <n v="56235"/>
    <x v="2"/>
    <x v="7"/>
    <x v="2"/>
    <x v="3"/>
  </r>
  <r>
    <n v="45826823"/>
    <x v="151"/>
    <n v="9124819"/>
    <n v="13302"/>
    <x v="46"/>
    <x v="1"/>
    <s v="Damen"/>
    <n v="2"/>
    <n v="121.00000000000001"/>
    <n v="242.00000000000003"/>
    <s v="09419"/>
    <x v="1"/>
    <x v="11"/>
    <x v="0"/>
    <x v="1"/>
  </r>
  <r>
    <n v="11037806"/>
    <x v="151"/>
    <n v="1440912"/>
    <n v="13302"/>
    <x v="46"/>
    <x v="1"/>
    <s v="Damen"/>
    <n v="2"/>
    <n v="121.00000000000001"/>
    <n v="242.00000000000003"/>
    <n v="86368"/>
    <x v="0"/>
    <x v="6"/>
    <x v="1"/>
    <x v="1"/>
  </r>
  <r>
    <n v="11037806"/>
    <x v="151"/>
    <n v="1440912"/>
    <n v="13111"/>
    <x v="34"/>
    <x v="1"/>
    <s v="Damen"/>
    <n v="2"/>
    <n v="113.43697478991598"/>
    <n v="226.87394957983196"/>
    <n v="86368"/>
    <x v="0"/>
    <x v="6"/>
    <x v="1"/>
    <x v="1"/>
  </r>
  <r>
    <n v="84499148"/>
    <x v="152"/>
    <n v="5577265"/>
    <n v="12899"/>
    <x v="8"/>
    <x v="3"/>
    <s v="Damen"/>
    <n v="1"/>
    <n v="268.05882352941177"/>
    <n v="268.05882352941177"/>
    <n v="76456"/>
    <x v="0"/>
    <x v="0"/>
    <x v="0"/>
    <x v="0"/>
  </r>
  <r>
    <n v="84742661"/>
    <x v="152"/>
    <n v="1148523"/>
    <n v="11518"/>
    <x v="6"/>
    <x v="2"/>
    <s v="Herren"/>
    <n v="2"/>
    <n v="63.016806722689076"/>
    <n v="126.03361344537815"/>
    <n v="67105"/>
    <x v="2"/>
    <x v="7"/>
    <x v="0"/>
    <x v="0"/>
  </r>
  <r>
    <n v="69989220"/>
    <x v="152"/>
    <n v="7814569"/>
    <n v="10339"/>
    <x v="7"/>
    <x v="0"/>
    <s v="Damen"/>
    <n v="2"/>
    <n v="130.24369747899161"/>
    <n v="260.48739495798321"/>
    <n v="41515"/>
    <x v="2"/>
    <x v="3"/>
    <x v="0"/>
    <x v="0"/>
  </r>
  <r>
    <n v="69989220"/>
    <x v="152"/>
    <n v="7814569"/>
    <n v="10331"/>
    <x v="32"/>
    <x v="0"/>
    <s v="Herren"/>
    <n v="2"/>
    <n v="141.16806722689077"/>
    <n v="282.33613445378154"/>
    <n v="41515"/>
    <x v="2"/>
    <x v="3"/>
    <x v="0"/>
    <x v="0"/>
  </r>
  <r>
    <n v="69989220"/>
    <x v="152"/>
    <n v="7814569"/>
    <n v="13405"/>
    <x v="36"/>
    <x v="1"/>
    <s v="Damen"/>
    <n v="2"/>
    <n v="116.79831932773111"/>
    <n v="233.59663865546221"/>
    <n v="41515"/>
    <x v="2"/>
    <x v="3"/>
    <x v="0"/>
    <x v="0"/>
  </r>
  <r>
    <n v="59480909"/>
    <x v="152"/>
    <n v="7219642"/>
    <n v="11310"/>
    <x v="49"/>
    <x v="2"/>
    <s v="Herren"/>
    <n v="3"/>
    <n v="71.420168067226896"/>
    <n v="214.2605042016807"/>
    <s v="06268"/>
    <x v="1"/>
    <x v="4"/>
    <x v="3"/>
    <x v="1"/>
  </r>
  <r>
    <n v="59480909"/>
    <x v="152"/>
    <n v="7219642"/>
    <n v="13320"/>
    <x v="18"/>
    <x v="1"/>
    <s v="Herren"/>
    <n v="3"/>
    <n v="110.07563025210085"/>
    <n v="330.22689075630257"/>
    <s v="06268"/>
    <x v="1"/>
    <x v="4"/>
    <x v="3"/>
    <x v="1"/>
  </r>
  <r>
    <n v="59480909"/>
    <x v="152"/>
    <n v="7219642"/>
    <n v="13394"/>
    <x v="57"/>
    <x v="1"/>
    <s v="Herren"/>
    <n v="3"/>
    <n v="123.52100840336136"/>
    <n v="370.56302521008411"/>
    <s v="06268"/>
    <x v="1"/>
    <x v="4"/>
    <x v="3"/>
    <x v="1"/>
  </r>
  <r>
    <n v="57256267"/>
    <x v="152"/>
    <n v="4336929"/>
    <n v="12499"/>
    <x v="42"/>
    <x v="3"/>
    <s v="Damen"/>
    <n v="3"/>
    <n v="248.73109243697482"/>
    <n v="746.19327731092449"/>
    <n v="29439"/>
    <x v="3"/>
    <x v="9"/>
    <x v="4"/>
    <x v="1"/>
  </r>
  <r>
    <n v="46033705"/>
    <x v="152"/>
    <n v="7502167"/>
    <n v="11561"/>
    <x v="13"/>
    <x v="2"/>
    <s v="Herren"/>
    <n v="2"/>
    <n v="66.378151260504197"/>
    <n v="132.75630252100839"/>
    <n v="48431"/>
    <x v="2"/>
    <x v="3"/>
    <x v="1"/>
    <x v="1"/>
  </r>
  <r>
    <n v="84499148"/>
    <x v="152"/>
    <n v="5577265"/>
    <n v="13363"/>
    <x v="24"/>
    <x v="1"/>
    <s v="Herren"/>
    <n v="2"/>
    <n v="116.79831932773111"/>
    <n v="233.59663865546221"/>
    <n v="76456"/>
    <x v="0"/>
    <x v="0"/>
    <x v="0"/>
    <x v="0"/>
  </r>
  <r>
    <n v="84499148"/>
    <x v="152"/>
    <n v="5577265"/>
    <n v="13320"/>
    <x v="18"/>
    <x v="1"/>
    <s v="Herren"/>
    <n v="2"/>
    <n v="110.07563025210085"/>
    <n v="220.1512605042017"/>
    <n v="76456"/>
    <x v="0"/>
    <x v="0"/>
    <x v="0"/>
    <x v="0"/>
  </r>
  <r>
    <n v="20546601"/>
    <x v="152"/>
    <n v="8881674"/>
    <n v="11400"/>
    <x v="52"/>
    <x v="2"/>
    <s v="Damen"/>
    <n v="2"/>
    <n v="63.857142857142854"/>
    <n v="127.71428571428571"/>
    <n v="16909"/>
    <x v="1"/>
    <x v="2"/>
    <x v="1"/>
    <x v="1"/>
  </r>
  <r>
    <n v="48832373"/>
    <x v="153"/>
    <n v="9758922"/>
    <n v="12735"/>
    <x v="50"/>
    <x v="3"/>
    <s v="Damen"/>
    <n v="2"/>
    <n v="268.05882352941177"/>
    <n v="536.11764705882354"/>
    <n v="92714"/>
    <x v="0"/>
    <x v="6"/>
    <x v="1"/>
    <x v="1"/>
  </r>
  <r>
    <n v="75413564"/>
    <x v="153"/>
    <n v="5877371"/>
    <n v="13394"/>
    <x v="57"/>
    <x v="1"/>
    <s v="Herren"/>
    <n v="3"/>
    <n v="123.52100840336136"/>
    <n v="370.56302521008411"/>
    <n v="72513"/>
    <x v="0"/>
    <x v="0"/>
    <x v="4"/>
    <x v="0"/>
  </r>
  <r>
    <n v="75413564"/>
    <x v="153"/>
    <n v="5877371"/>
    <n v="13337"/>
    <x v="23"/>
    <x v="1"/>
    <s v="Herren"/>
    <n v="3"/>
    <n v="118.47899159663866"/>
    <n v="355.43697478991601"/>
    <n v="72513"/>
    <x v="0"/>
    <x v="0"/>
    <x v="4"/>
    <x v="0"/>
  </r>
  <r>
    <n v="21055787"/>
    <x v="153"/>
    <n v="6836703"/>
    <n v="10331"/>
    <x v="32"/>
    <x v="0"/>
    <s v="Herren"/>
    <n v="2"/>
    <n v="141.16806722689077"/>
    <n v="282.33613445378154"/>
    <n v="94227"/>
    <x v="0"/>
    <x v="6"/>
    <x v="1"/>
    <x v="1"/>
  </r>
  <r>
    <n v="43121882"/>
    <x v="153"/>
    <n v="5062969"/>
    <n v="10198"/>
    <x v="47"/>
    <x v="0"/>
    <s v="Damen"/>
    <n v="3"/>
    <n v="130.24369747899161"/>
    <n v="390.73109243697479"/>
    <n v="34454"/>
    <x v="2"/>
    <x v="5"/>
    <x v="3"/>
    <x v="1"/>
  </r>
  <r>
    <n v="43121882"/>
    <x v="153"/>
    <n v="5062969"/>
    <n v="13791"/>
    <x v="1"/>
    <x v="1"/>
    <s v="Damen"/>
    <n v="2"/>
    <n v="125.20168067226892"/>
    <n v="250.40336134453784"/>
    <n v="34454"/>
    <x v="2"/>
    <x v="5"/>
    <x v="3"/>
    <x v="1"/>
  </r>
  <r>
    <n v="43121882"/>
    <x v="153"/>
    <n v="5062969"/>
    <n v="13071"/>
    <x v="43"/>
    <x v="1"/>
    <s v="Herren"/>
    <n v="3"/>
    <n v="122.68067226890757"/>
    <n v="368.0420168067227"/>
    <n v="34454"/>
    <x v="2"/>
    <x v="5"/>
    <x v="3"/>
    <x v="1"/>
  </r>
  <r>
    <n v="75413564"/>
    <x v="153"/>
    <n v="5877371"/>
    <n v="13355"/>
    <x v="55"/>
    <x v="1"/>
    <s v="Herren"/>
    <n v="2"/>
    <n v="123.52100840336136"/>
    <n v="247.04201680672273"/>
    <n v="72513"/>
    <x v="0"/>
    <x v="0"/>
    <x v="4"/>
    <x v="0"/>
  </r>
  <r>
    <n v="75413564"/>
    <x v="153"/>
    <n v="5877371"/>
    <n v="11518"/>
    <x v="6"/>
    <x v="2"/>
    <s v="Herren"/>
    <n v="3"/>
    <n v="63.016806722689076"/>
    <n v="189.05042016806723"/>
    <n v="72513"/>
    <x v="0"/>
    <x v="0"/>
    <x v="4"/>
    <x v="0"/>
  </r>
  <r>
    <n v="75413564"/>
    <x v="153"/>
    <n v="5877371"/>
    <n v="11175"/>
    <x v="21"/>
    <x v="2"/>
    <s v="Damen"/>
    <n v="2"/>
    <n v="71.420168067226896"/>
    <n v="142.84033613445379"/>
    <n v="72513"/>
    <x v="0"/>
    <x v="0"/>
    <x v="4"/>
    <x v="0"/>
  </r>
  <r>
    <n v="71420072"/>
    <x v="154"/>
    <n v="5270645"/>
    <n v="13302"/>
    <x v="46"/>
    <x v="1"/>
    <s v="Damen"/>
    <n v="2"/>
    <n v="121.00000000000001"/>
    <n v="242.00000000000003"/>
    <n v="56154"/>
    <x v="2"/>
    <x v="7"/>
    <x v="4"/>
    <x v="0"/>
  </r>
  <r>
    <n v="64208604"/>
    <x v="154"/>
    <n v="6940986"/>
    <n v="10557"/>
    <x v="0"/>
    <x v="0"/>
    <s v="Herren"/>
    <n v="2"/>
    <n v="132.76470588235296"/>
    <n v="265.52941176470591"/>
    <n v="78132"/>
    <x v="0"/>
    <x v="0"/>
    <x v="0"/>
    <x v="0"/>
  </r>
  <r>
    <n v="64208604"/>
    <x v="154"/>
    <n v="6940986"/>
    <n v="11969"/>
    <x v="59"/>
    <x v="2"/>
    <s v="Damen"/>
    <n v="2"/>
    <n v="66.378151260504197"/>
    <n v="132.75630252100839"/>
    <n v="78132"/>
    <x v="0"/>
    <x v="0"/>
    <x v="0"/>
    <x v="0"/>
  </r>
  <r>
    <n v="98326002"/>
    <x v="155"/>
    <n v="2410091"/>
    <n v="11561"/>
    <x v="13"/>
    <x v="2"/>
    <s v="Herren"/>
    <n v="2"/>
    <n v="66.378151260504197"/>
    <n v="132.75630252100839"/>
    <n v="96515"/>
    <x v="1"/>
    <x v="1"/>
    <x v="1"/>
    <x v="2"/>
  </r>
  <r>
    <n v="34880042"/>
    <x v="155"/>
    <n v="8812952"/>
    <n v="13583"/>
    <x v="30"/>
    <x v="1"/>
    <s v="Herren"/>
    <n v="2"/>
    <n v="110.07563025210085"/>
    <n v="220.1512605042017"/>
    <s v="01796"/>
    <x v="1"/>
    <x v="11"/>
    <x v="0"/>
    <x v="1"/>
  </r>
  <r>
    <n v="28274099"/>
    <x v="155"/>
    <n v="5066255"/>
    <n v="13302"/>
    <x v="46"/>
    <x v="1"/>
    <s v="Damen"/>
    <n v="3"/>
    <n v="121.00000000000001"/>
    <n v="363.00000000000006"/>
    <n v="49832"/>
    <x v="3"/>
    <x v="9"/>
    <x v="0"/>
    <x v="1"/>
  </r>
  <r>
    <n v="69453832"/>
    <x v="156"/>
    <n v="1620854"/>
    <n v="11518"/>
    <x v="6"/>
    <x v="2"/>
    <s v="Herren"/>
    <n v="2"/>
    <n v="63.016806722689076"/>
    <n v="126.03361344537815"/>
    <n v="78050"/>
    <x v="0"/>
    <x v="0"/>
    <x v="0"/>
    <x v="0"/>
  </r>
  <r>
    <n v="85911963"/>
    <x v="157"/>
    <n v="2383731"/>
    <n v="13405"/>
    <x v="36"/>
    <x v="1"/>
    <s v="Damen"/>
    <n v="2"/>
    <n v="116.79831932773111"/>
    <n v="233.59663865546221"/>
    <n v="32105"/>
    <x v="2"/>
    <x v="3"/>
    <x v="3"/>
    <x v="0"/>
  </r>
  <r>
    <n v="85355398"/>
    <x v="157"/>
    <n v="3331627"/>
    <n v="12086"/>
    <x v="16"/>
    <x v="3"/>
    <s v="Herren"/>
    <n v="3"/>
    <n v="248.73109243697482"/>
    <n v="746.19327731092449"/>
    <s v="06667"/>
    <x v="1"/>
    <x v="4"/>
    <x v="0"/>
    <x v="0"/>
  </r>
  <r>
    <n v="78899740"/>
    <x v="157"/>
    <n v="7491394"/>
    <n v="10381"/>
    <x v="12"/>
    <x v="0"/>
    <s v="Damen"/>
    <n v="2"/>
    <n v="132.76470588235296"/>
    <n v="265.52941176470591"/>
    <s v="08209"/>
    <x v="1"/>
    <x v="11"/>
    <x v="0"/>
    <x v="0"/>
  </r>
  <r>
    <n v="78899740"/>
    <x v="157"/>
    <n v="7491394"/>
    <n v="10198"/>
    <x v="47"/>
    <x v="0"/>
    <s v="Damen"/>
    <n v="3"/>
    <n v="130.24369747899161"/>
    <n v="390.73109243697479"/>
    <s v="08209"/>
    <x v="1"/>
    <x v="11"/>
    <x v="0"/>
    <x v="0"/>
  </r>
  <r>
    <n v="78899740"/>
    <x v="157"/>
    <n v="7491394"/>
    <n v="11175"/>
    <x v="21"/>
    <x v="2"/>
    <s v="Damen"/>
    <n v="2"/>
    <n v="71.420168067226896"/>
    <n v="142.84033613445379"/>
    <s v="08209"/>
    <x v="1"/>
    <x v="11"/>
    <x v="0"/>
    <x v="0"/>
  </r>
  <r>
    <n v="77872556"/>
    <x v="157"/>
    <n v="3048800"/>
    <n v="11081"/>
    <x v="2"/>
    <x v="2"/>
    <s v="Damen"/>
    <n v="2"/>
    <n v="70.579831932773104"/>
    <n v="141.15966386554621"/>
    <n v="99842"/>
    <x v="1"/>
    <x v="1"/>
    <x v="2"/>
    <x v="0"/>
  </r>
  <r>
    <n v="77872556"/>
    <x v="157"/>
    <n v="3048800"/>
    <n v="13071"/>
    <x v="43"/>
    <x v="1"/>
    <s v="Herren"/>
    <n v="3"/>
    <n v="122.68067226890757"/>
    <n v="368.0420168067227"/>
    <n v="99842"/>
    <x v="1"/>
    <x v="1"/>
    <x v="2"/>
    <x v="0"/>
  </r>
  <r>
    <n v="77872556"/>
    <x v="157"/>
    <n v="3048800"/>
    <n v="13320"/>
    <x v="18"/>
    <x v="1"/>
    <s v="Herren"/>
    <n v="2"/>
    <n v="110.07563025210085"/>
    <n v="220.1512605042017"/>
    <n v="99842"/>
    <x v="1"/>
    <x v="1"/>
    <x v="2"/>
    <x v="0"/>
  </r>
  <r>
    <n v="49661259"/>
    <x v="157"/>
    <n v="1915884"/>
    <n v="12634"/>
    <x v="41"/>
    <x v="3"/>
    <s v="Herren"/>
    <n v="2"/>
    <n v="265.53781512605042"/>
    <n v="531.07563025210084"/>
    <n v="36199"/>
    <x v="2"/>
    <x v="5"/>
    <x v="3"/>
    <x v="1"/>
  </r>
  <r>
    <n v="57427124"/>
    <x v="158"/>
    <n v="2456853"/>
    <n v="11081"/>
    <x v="2"/>
    <x v="2"/>
    <s v="Damen"/>
    <n v="2"/>
    <n v="70.579831932773104"/>
    <n v="141.15966386554621"/>
    <n v="63128"/>
    <x v="2"/>
    <x v="5"/>
    <x v="3"/>
    <x v="1"/>
  </r>
  <r>
    <n v="57427124"/>
    <x v="158"/>
    <n v="2456853"/>
    <n v="13397"/>
    <x v="35"/>
    <x v="1"/>
    <s v="Damen"/>
    <n v="3"/>
    <n v="117.63865546218489"/>
    <n v="352.91596638655466"/>
    <n v="63128"/>
    <x v="2"/>
    <x v="5"/>
    <x v="3"/>
    <x v="1"/>
  </r>
  <r>
    <n v="57427124"/>
    <x v="158"/>
    <n v="2456853"/>
    <n v="13699"/>
    <x v="25"/>
    <x v="1"/>
    <s v="Damen"/>
    <n v="3"/>
    <n v="119.31932773109244"/>
    <n v="357.9579831932773"/>
    <n v="63128"/>
    <x v="2"/>
    <x v="5"/>
    <x v="3"/>
    <x v="1"/>
  </r>
  <r>
    <n v="73240991"/>
    <x v="159"/>
    <n v="2672390"/>
    <n v="12899"/>
    <x v="8"/>
    <x v="3"/>
    <s v="Damen"/>
    <n v="1"/>
    <n v="268.05882352941177"/>
    <n v="268.05882352941177"/>
    <n v="72379"/>
    <x v="0"/>
    <x v="0"/>
    <x v="0"/>
    <x v="0"/>
  </r>
  <r>
    <n v="90666457"/>
    <x v="159"/>
    <n v="1398252"/>
    <n v="10557"/>
    <x v="0"/>
    <x v="0"/>
    <s v="Herren"/>
    <n v="2"/>
    <n v="132.76470588235296"/>
    <n v="265.52941176470591"/>
    <s v="02943"/>
    <x v="1"/>
    <x v="11"/>
    <x v="0"/>
    <x v="4"/>
  </r>
  <r>
    <n v="90666457"/>
    <x v="159"/>
    <n v="1398252"/>
    <n v="10557"/>
    <x v="0"/>
    <x v="0"/>
    <s v="Herren"/>
    <n v="2"/>
    <n v="132.76470588235296"/>
    <n v="265.52941176470591"/>
    <s v="02943"/>
    <x v="1"/>
    <x v="11"/>
    <x v="0"/>
    <x v="4"/>
  </r>
  <r>
    <n v="90666457"/>
    <x v="159"/>
    <n v="1398252"/>
    <n v="12153"/>
    <x v="9"/>
    <x v="3"/>
    <s v="Herren"/>
    <n v="2"/>
    <n v="247.89075630252103"/>
    <n v="495.78151260504205"/>
    <s v="02943"/>
    <x v="1"/>
    <x v="11"/>
    <x v="0"/>
    <x v="4"/>
  </r>
  <r>
    <n v="73240991"/>
    <x v="159"/>
    <n v="2672390"/>
    <n v="10430"/>
    <x v="51"/>
    <x v="0"/>
    <s v="Damen"/>
    <n v="3"/>
    <n v="140.32773109243698"/>
    <n v="420.98319327731093"/>
    <n v="72379"/>
    <x v="0"/>
    <x v="0"/>
    <x v="0"/>
    <x v="0"/>
  </r>
  <r>
    <n v="73240991"/>
    <x v="159"/>
    <n v="2672390"/>
    <n v="11310"/>
    <x v="49"/>
    <x v="2"/>
    <s v="Herren"/>
    <n v="3"/>
    <n v="71.420168067226896"/>
    <n v="214.2605042016807"/>
    <n v="72379"/>
    <x v="0"/>
    <x v="0"/>
    <x v="0"/>
    <x v="0"/>
  </r>
  <r>
    <n v="14700397"/>
    <x v="159"/>
    <n v="8771093"/>
    <n v="11777"/>
    <x v="29"/>
    <x v="2"/>
    <s v="Herren"/>
    <n v="2"/>
    <n v="63.016806722689076"/>
    <n v="126.03361344537815"/>
    <n v="28195"/>
    <x v="3"/>
    <x v="14"/>
    <x v="0"/>
    <x v="1"/>
  </r>
  <r>
    <n v="14700397"/>
    <x v="159"/>
    <n v="8771093"/>
    <n v="13651"/>
    <x v="39"/>
    <x v="1"/>
    <s v="Herren"/>
    <n v="3"/>
    <n v="112.5966386554622"/>
    <n v="337.78991596638662"/>
    <n v="28195"/>
    <x v="3"/>
    <x v="14"/>
    <x v="0"/>
    <x v="1"/>
  </r>
  <r>
    <n v="74809539"/>
    <x v="160"/>
    <n v="2463037"/>
    <n v="12710"/>
    <x v="56"/>
    <x v="3"/>
    <s v="Damen"/>
    <n v="2"/>
    <n v="259.65546218487395"/>
    <n v="519.31092436974791"/>
    <s v="08340"/>
    <x v="1"/>
    <x v="11"/>
    <x v="0"/>
    <x v="0"/>
  </r>
  <r>
    <n v="66981589"/>
    <x v="160"/>
    <n v="8432196"/>
    <n v="11518"/>
    <x v="6"/>
    <x v="2"/>
    <s v="Herren"/>
    <n v="2"/>
    <n v="63.016806722689076"/>
    <n v="126.03361344537815"/>
    <n v="39615"/>
    <x v="1"/>
    <x v="4"/>
    <x v="3"/>
    <x v="0"/>
  </r>
  <r>
    <n v="30891374"/>
    <x v="160"/>
    <n v="8874329"/>
    <n v="10198"/>
    <x v="47"/>
    <x v="0"/>
    <s v="Damen"/>
    <n v="2"/>
    <n v="130.24369747899161"/>
    <n v="260.48739495798321"/>
    <n v="14547"/>
    <x v="1"/>
    <x v="2"/>
    <x v="2"/>
    <x v="1"/>
  </r>
  <r>
    <n v="19372529"/>
    <x v="161"/>
    <n v="7344318"/>
    <n v="10828"/>
    <x v="28"/>
    <x v="0"/>
    <s v="Herren"/>
    <n v="3"/>
    <n v="136.96638655462186"/>
    <n v="410.89915966386559"/>
    <n v="73033"/>
    <x v="0"/>
    <x v="0"/>
    <x v="3"/>
    <x v="1"/>
  </r>
  <r>
    <n v="44618428"/>
    <x v="161"/>
    <n v="9213638"/>
    <n v="12058"/>
    <x v="44"/>
    <x v="3"/>
    <s v="Damen"/>
    <n v="3"/>
    <n v="267.218487394958"/>
    <n v="801.65546218487407"/>
    <n v="26826"/>
    <x v="3"/>
    <x v="9"/>
    <x v="3"/>
    <x v="1"/>
  </r>
  <r>
    <n v="33704981"/>
    <x v="161"/>
    <n v="4823352"/>
    <n v="11400"/>
    <x v="52"/>
    <x v="2"/>
    <s v="Damen"/>
    <n v="3"/>
    <n v="63.857142857142854"/>
    <n v="191.57142857142856"/>
    <n v="83646"/>
    <x v="0"/>
    <x v="6"/>
    <x v="1"/>
    <x v="1"/>
  </r>
  <r>
    <n v="31472383"/>
    <x v="162"/>
    <n v="7480594"/>
    <n v="13355"/>
    <x v="55"/>
    <x v="1"/>
    <s v="Herren"/>
    <n v="3"/>
    <n v="123.52100840336136"/>
    <n v="370.56302521008411"/>
    <n v="95326"/>
    <x v="0"/>
    <x v="6"/>
    <x v="0"/>
    <x v="1"/>
  </r>
  <r>
    <n v="50421263"/>
    <x v="163"/>
    <n v="5992824"/>
    <n v="13405"/>
    <x v="36"/>
    <x v="1"/>
    <s v="Damen"/>
    <n v="3"/>
    <n v="116.79831932773111"/>
    <n v="350.39495798319331"/>
    <n v="27356"/>
    <x v="3"/>
    <x v="9"/>
    <x v="1"/>
    <x v="1"/>
  </r>
  <r>
    <n v="84943334"/>
    <x v="164"/>
    <n v="1649771"/>
    <n v="12634"/>
    <x v="41"/>
    <x v="3"/>
    <s v="Herren"/>
    <n v="3"/>
    <n v="265.53781512605042"/>
    <n v="796.61344537815125"/>
    <n v="24306"/>
    <x v="3"/>
    <x v="13"/>
    <x v="2"/>
    <x v="0"/>
  </r>
  <r>
    <n v="84943334"/>
    <x v="164"/>
    <n v="1649771"/>
    <n v="12735"/>
    <x v="50"/>
    <x v="3"/>
    <s v="Damen"/>
    <n v="3"/>
    <n v="268.05882352941177"/>
    <n v="804.17647058823536"/>
    <n v="24306"/>
    <x v="3"/>
    <x v="13"/>
    <x v="2"/>
    <x v="0"/>
  </r>
  <r>
    <n v="53856276"/>
    <x v="164"/>
    <n v="8831250"/>
    <n v="11175"/>
    <x v="21"/>
    <x v="2"/>
    <s v="Damen"/>
    <n v="2"/>
    <n v="71.420168067226896"/>
    <n v="142.84033613445379"/>
    <n v="68159"/>
    <x v="0"/>
    <x v="0"/>
    <x v="4"/>
    <x v="1"/>
  </r>
  <r>
    <n v="76569526"/>
    <x v="165"/>
    <n v="9641975"/>
    <n v="10181"/>
    <x v="5"/>
    <x v="0"/>
    <s v="Herren"/>
    <n v="2"/>
    <n v="134.44537815126051"/>
    <n v="268.89075630252103"/>
    <n v="61203"/>
    <x v="2"/>
    <x v="5"/>
    <x v="3"/>
    <x v="0"/>
  </r>
  <r>
    <n v="76569526"/>
    <x v="165"/>
    <n v="9641975"/>
    <n v="11733"/>
    <x v="11"/>
    <x v="2"/>
    <s v="Damen"/>
    <n v="2"/>
    <n v="73.100840336134453"/>
    <n v="146.20168067226891"/>
    <n v="61203"/>
    <x v="2"/>
    <x v="5"/>
    <x v="3"/>
    <x v="0"/>
  </r>
  <r>
    <n v="45653931"/>
    <x v="165"/>
    <n v="2721310"/>
    <n v="11733"/>
    <x v="11"/>
    <x v="2"/>
    <s v="Damen"/>
    <n v="2"/>
    <n v="73.100840336134453"/>
    <n v="146.20168067226891"/>
    <n v="33154"/>
    <x v="2"/>
    <x v="3"/>
    <x v="0"/>
    <x v="1"/>
  </r>
  <r>
    <n v="40027019"/>
    <x v="165"/>
    <n v="6506267"/>
    <n v="11400"/>
    <x v="52"/>
    <x v="2"/>
    <s v="Damen"/>
    <n v="2"/>
    <n v="63.857142857142854"/>
    <n v="127.71428571428571"/>
    <n v="36396"/>
    <x v="2"/>
    <x v="5"/>
    <x v="0"/>
    <x v="1"/>
  </r>
  <r>
    <n v="31010083"/>
    <x v="165"/>
    <n v="2983628"/>
    <n v="11341"/>
    <x v="4"/>
    <x v="2"/>
    <s v="Herren"/>
    <n v="3"/>
    <n v="63.857142857142854"/>
    <n v="191.57142857142856"/>
    <n v="72516"/>
    <x v="0"/>
    <x v="0"/>
    <x v="2"/>
    <x v="1"/>
  </r>
  <r>
    <n v="94741015"/>
    <x v="166"/>
    <n v="6682193"/>
    <n v="10381"/>
    <x v="12"/>
    <x v="0"/>
    <s v="Damen"/>
    <n v="3"/>
    <n v="132.76470588235296"/>
    <n v="398.2941176470589"/>
    <n v="57548"/>
    <x v="2"/>
    <x v="7"/>
    <x v="4"/>
    <x v="3"/>
  </r>
  <r>
    <n v="94741015"/>
    <x v="166"/>
    <n v="6682193"/>
    <n v="11777"/>
    <x v="29"/>
    <x v="2"/>
    <s v="Herren"/>
    <n v="3"/>
    <n v="63.016806722689076"/>
    <n v="189.05042016806723"/>
    <n v="57548"/>
    <x v="2"/>
    <x v="7"/>
    <x v="4"/>
    <x v="3"/>
  </r>
  <r>
    <n v="94741015"/>
    <x v="166"/>
    <n v="6682193"/>
    <n v="11036"/>
    <x v="53"/>
    <x v="2"/>
    <s v="Damen"/>
    <n v="2"/>
    <n v="68.058823529411768"/>
    <n v="136.11764705882354"/>
    <n v="57548"/>
    <x v="2"/>
    <x v="7"/>
    <x v="4"/>
    <x v="3"/>
  </r>
  <r>
    <n v="94741015"/>
    <x v="166"/>
    <n v="6682193"/>
    <n v="13653"/>
    <x v="38"/>
    <x v="1"/>
    <s v="Damen"/>
    <n v="2"/>
    <n v="121.00000000000001"/>
    <n v="242.00000000000003"/>
    <n v="57548"/>
    <x v="2"/>
    <x v="7"/>
    <x v="4"/>
    <x v="3"/>
  </r>
  <r>
    <n v="94741015"/>
    <x v="166"/>
    <n v="6682193"/>
    <n v="13302"/>
    <x v="46"/>
    <x v="1"/>
    <s v="Damen"/>
    <n v="2"/>
    <n v="121.00000000000001"/>
    <n v="242.00000000000003"/>
    <n v="57548"/>
    <x v="2"/>
    <x v="7"/>
    <x v="4"/>
    <x v="3"/>
  </r>
  <r>
    <n v="92314773"/>
    <x v="166"/>
    <n v="8354712"/>
    <n v="10828"/>
    <x v="28"/>
    <x v="0"/>
    <s v="Herren"/>
    <n v="3"/>
    <n v="136.96638655462186"/>
    <n v="410.89915966386559"/>
    <n v="17268"/>
    <x v="1"/>
    <x v="2"/>
    <x v="4"/>
    <x v="3"/>
  </r>
  <r>
    <n v="92314773"/>
    <x v="166"/>
    <n v="8354712"/>
    <n v="12710"/>
    <x v="56"/>
    <x v="3"/>
    <s v="Damen"/>
    <n v="2"/>
    <n v="259.65546218487395"/>
    <n v="519.31092436974791"/>
    <n v="17268"/>
    <x v="1"/>
    <x v="2"/>
    <x v="4"/>
    <x v="3"/>
  </r>
  <r>
    <n v="92314773"/>
    <x v="166"/>
    <n v="8354712"/>
    <n v="12058"/>
    <x v="44"/>
    <x v="3"/>
    <s v="Damen"/>
    <n v="3"/>
    <n v="267.218487394958"/>
    <n v="801.65546218487407"/>
    <n v="17268"/>
    <x v="1"/>
    <x v="2"/>
    <x v="4"/>
    <x v="3"/>
  </r>
  <r>
    <n v="58704337"/>
    <x v="166"/>
    <n v="7570666"/>
    <n v="11400"/>
    <x v="52"/>
    <x v="2"/>
    <s v="Damen"/>
    <n v="2"/>
    <n v="63.857142857142854"/>
    <n v="127.71428571428571"/>
    <n v="37181"/>
    <x v="3"/>
    <x v="9"/>
    <x v="3"/>
    <x v="1"/>
  </r>
  <r>
    <n v="58704337"/>
    <x v="166"/>
    <n v="7570666"/>
    <n v="12849"/>
    <x v="10"/>
    <x v="3"/>
    <s v="Herren"/>
    <n v="2"/>
    <n v="255.45378151260505"/>
    <n v="510.9075630252101"/>
    <n v="37181"/>
    <x v="3"/>
    <x v="9"/>
    <x v="3"/>
    <x v="1"/>
  </r>
  <r>
    <n v="58704337"/>
    <x v="166"/>
    <n v="7570666"/>
    <n v="13651"/>
    <x v="39"/>
    <x v="1"/>
    <s v="Herren"/>
    <n v="3"/>
    <n v="112.5966386554622"/>
    <n v="337.78991596638662"/>
    <n v="37181"/>
    <x v="3"/>
    <x v="9"/>
    <x v="3"/>
    <x v="1"/>
  </r>
  <r>
    <n v="11054415"/>
    <x v="166"/>
    <n v="1296262"/>
    <n v="13363"/>
    <x v="24"/>
    <x v="1"/>
    <s v="Herren"/>
    <n v="3"/>
    <n v="116.79831932773111"/>
    <n v="350.39495798319331"/>
    <n v="35440"/>
    <x v="2"/>
    <x v="5"/>
    <x v="1"/>
    <x v="1"/>
  </r>
  <r>
    <n v="85464016"/>
    <x v="167"/>
    <n v="6627874"/>
    <n v="11156"/>
    <x v="14"/>
    <x v="2"/>
    <s v="Herren"/>
    <n v="2"/>
    <n v="74.78151260504201"/>
    <n v="149.56302521008402"/>
    <n v="25938"/>
    <x v="3"/>
    <x v="13"/>
    <x v="3"/>
    <x v="0"/>
  </r>
  <r>
    <n v="84711153"/>
    <x v="167"/>
    <n v="9971565"/>
    <n v="11341"/>
    <x v="4"/>
    <x v="2"/>
    <s v="Herren"/>
    <n v="3"/>
    <n v="63.857142857142854"/>
    <n v="191.57142857142856"/>
    <n v="39104"/>
    <x v="1"/>
    <x v="4"/>
    <x v="1"/>
    <x v="0"/>
  </r>
  <r>
    <n v="15364227"/>
    <x v="167"/>
    <n v="4312829"/>
    <n v="12710"/>
    <x v="56"/>
    <x v="3"/>
    <s v="Damen"/>
    <n v="2"/>
    <n v="259.65546218487395"/>
    <n v="519.31092436974791"/>
    <n v="95163"/>
    <x v="0"/>
    <x v="6"/>
    <x v="3"/>
    <x v="1"/>
  </r>
  <r>
    <n v="24216567"/>
    <x v="167"/>
    <n v="3025580"/>
    <n v="10352"/>
    <x v="31"/>
    <x v="0"/>
    <s v="Herren"/>
    <n v="3"/>
    <n v="127.72268907563027"/>
    <n v="383.1680672268908"/>
    <n v="89407"/>
    <x v="0"/>
    <x v="6"/>
    <x v="1"/>
    <x v="1"/>
  </r>
  <r>
    <n v="15364227"/>
    <x v="167"/>
    <n v="4312829"/>
    <n v="13355"/>
    <x v="55"/>
    <x v="1"/>
    <s v="Herren"/>
    <n v="3"/>
    <n v="123.52100840336136"/>
    <n v="370.56302521008411"/>
    <n v="95163"/>
    <x v="0"/>
    <x v="6"/>
    <x v="3"/>
    <x v="1"/>
  </r>
  <r>
    <n v="55273967"/>
    <x v="167"/>
    <n v="6962732"/>
    <n v="12098"/>
    <x v="58"/>
    <x v="3"/>
    <s v="Herren"/>
    <n v="3"/>
    <n v="257.97478991596643"/>
    <n v="773.92436974789928"/>
    <n v="31547"/>
    <x v="3"/>
    <x v="9"/>
    <x v="4"/>
    <x v="1"/>
  </r>
  <r>
    <n v="55273967"/>
    <x v="167"/>
    <n v="6962732"/>
    <n v="12149"/>
    <x v="27"/>
    <x v="3"/>
    <s v="Damen"/>
    <n v="2"/>
    <n v="264.69747899159665"/>
    <n v="529.39495798319331"/>
    <n v="31547"/>
    <x v="3"/>
    <x v="9"/>
    <x v="4"/>
    <x v="1"/>
  </r>
  <r>
    <n v="55273967"/>
    <x v="167"/>
    <n v="6962732"/>
    <n v="12710"/>
    <x v="56"/>
    <x v="3"/>
    <s v="Damen"/>
    <n v="3"/>
    <n v="259.65546218487395"/>
    <n v="778.96638655462186"/>
    <n v="31547"/>
    <x v="3"/>
    <x v="9"/>
    <x v="4"/>
    <x v="1"/>
  </r>
  <r>
    <n v="24216567"/>
    <x v="167"/>
    <n v="3025580"/>
    <n v="13230"/>
    <x v="26"/>
    <x v="1"/>
    <s v="Damen"/>
    <n v="3"/>
    <n v="112.5966386554622"/>
    <n v="337.78991596638662"/>
    <n v="89407"/>
    <x v="0"/>
    <x v="6"/>
    <x v="1"/>
    <x v="1"/>
  </r>
  <r>
    <n v="15364227"/>
    <x v="167"/>
    <n v="4312829"/>
    <n v="13791"/>
    <x v="1"/>
    <x v="1"/>
    <s v="Damen"/>
    <n v="2"/>
    <n v="125.20168067226892"/>
    <n v="250.40336134453784"/>
    <n v="95163"/>
    <x v="0"/>
    <x v="6"/>
    <x v="3"/>
    <x v="1"/>
  </r>
  <r>
    <n v="24216567"/>
    <x v="167"/>
    <n v="3025580"/>
    <n v="13699"/>
    <x v="25"/>
    <x v="1"/>
    <s v="Damen"/>
    <n v="2"/>
    <n v="119.31932773109244"/>
    <n v="238.63865546218489"/>
    <n v="89407"/>
    <x v="0"/>
    <x v="6"/>
    <x v="1"/>
    <x v="1"/>
  </r>
  <r>
    <n v="10527607"/>
    <x v="168"/>
    <n v="9130538"/>
    <n v="12899"/>
    <x v="8"/>
    <x v="3"/>
    <s v="Damen"/>
    <n v="1"/>
    <n v="268.05882352941177"/>
    <n v="268.05882352941177"/>
    <n v="85049"/>
    <x v="0"/>
    <x v="6"/>
    <x v="2"/>
    <x v="1"/>
  </r>
  <r>
    <n v="85531888"/>
    <x v="168"/>
    <n v="3356873"/>
    <n v="11400"/>
    <x v="52"/>
    <x v="2"/>
    <s v="Damen"/>
    <n v="2"/>
    <n v="63.857142857142854"/>
    <n v="127.71428571428571"/>
    <n v="24223"/>
    <x v="3"/>
    <x v="13"/>
    <x v="4"/>
    <x v="0"/>
  </r>
  <r>
    <n v="90693304"/>
    <x v="168"/>
    <n v="8846334"/>
    <n v="11036"/>
    <x v="53"/>
    <x v="2"/>
    <s v="Damen"/>
    <n v="3"/>
    <n v="68.058823529411768"/>
    <n v="204.1764705882353"/>
    <n v="70173"/>
    <x v="0"/>
    <x v="0"/>
    <x v="4"/>
    <x v="4"/>
  </r>
  <r>
    <n v="92104249"/>
    <x v="169"/>
    <n v="8987248"/>
    <n v="10198"/>
    <x v="47"/>
    <x v="0"/>
    <s v="Damen"/>
    <n v="3"/>
    <n v="130.24369747899161"/>
    <n v="390.73109243697479"/>
    <n v="34513"/>
    <x v="2"/>
    <x v="5"/>
    <x v="1"/>
    <x v="3"/>
  </r>
  <r>
    <n v="84870580"/>
    <x v="169"/>
    <n v="9194933"/>
    <n v="13791"/>
    <x v="1"/>
    <x v="1"/>
    <s v="Damen"/>
    <n v="2"/>
    <n v="125.20168067226892"/>
    <n v="250.40336134453784"/>
    <n v="37412"/>
    <x v="3"/>
    <x v="9"/>
    <x v="4"/>
    <x v="0"/>
  </r>
  <r>
    <n v="40878928"/>
    <x v="169"/>
    <n v="9985972"/>
    <n v="10198"/>
    <x v="47"/>
    <x v="0"/>
    <s v="Damen"/>
    <n v="3"/>
    <n v="130.24369747899161"/>
    <n v="390.73109243697479"/>
    <n v="19399"/>
    <x v="3"/>
    <x v="8"/>
    <x v="0"/>
    <x v="1"/>
  </r>
  <r>
    <n v="40878928"/>
    <x v="169"/>
    <n v="9985972"/>
    <n v="10381"/>
    <x v="12"/>
    <x v="0"/>
    <s v="Damen"/>
    <n v="2"/>
    <n v="132.76470588235296"/>
    <n v="265.52941176470591"/>
    <n v="19399"/>
    <x v="3"/>
    <x v="8"/>
    <x v="0"/>
    <x v="1"/>
  </r>
  <r>
    <n v="40878928"/>
    <x v="169"/>
    <n v="9985972"/>
    <n v="13071"/>
    <x v="43"/>
    <x v="1"/>
    <s v="Herren"/>
    <n v="2"/>
    <n v="122.68067226890757"/>
    <n v="245.36134453781514"/>
    <n v="19399"/>
    <x v="3"/>
    <x v="8"/>
    <x v="0"/>
    <x v="1"/>
  </r>
  <r>
    <n v="35432491"/>
    <x v="169"/>
    <n v="9448931"/>
    <n v="13111"/>
    <x v="34"/>
    <x v="1"/>
    <s v="Damen"/>
    <n v="3"/>
    <n v="113.43697478991598"/>
    <n v="340.31092436974791"/>
    <n v="61231"/>
    <x v="2"/>
    <x v="5"/>
    <x v="1"/>
    <x v="1"/>
  </r>
  <r>
    <n v="75446534"/>
    <x v="170"/>
    <n v="4707213"/>
    <n v="13071"/>
    <x v="43"/>
    <x v="1"/>
    <s v="Herren"/>
    <n v="2"/>
    <n v="122.68067226890757"/>
    <n v="245.36134453781514"/>
    <n v="56766"/>
    <x v="2"/>
    <x v="7"/>
    <x v="4"/>
    <x v="0"/>
  </r>
  <r>
    <n v="34032836"/>
    <x v="170"/>
    <n v="3773276"/>
    <n v="10331"/>
    <x v="32"/>
    <x v="0"/>
    <s v="Herren"/>
    <n v="3"/>
    <n v="141.16806722689077"/>
    <n v="423.50420168067228"/>
    <n v="78315"/>
    <x v="0"/>
    <x v="0"/>
    <x v="3"/>
    <x v="1"/>
  </r>
  <r>
    <n v="24141442"/>
    <x v="171"/>
    <n v="3426910"/>
    <n v="11431"/>
    <x v="45"/>
    <x v="2"/>
    <s v="Damen"/>
    <n v="2"/>
    <n v="63.857142857142854"/>
    <n v="127.71428571428571"/>
    <n v="24376"/>
    <x v="3"/>
    <x v="13"/>
    <x v="0"/>
    <x v="1"/>
  </r>
  <r>
    <n v="85751598"/>
    <x v="172"/>
    <n v="2415000"/>
    <n v="11081"/>
    <x v="2"/>
    <x v="2"/>
    <s v="Damen"/>
    <n v="3"/>
    <n v="70.579831932773104"/>
    <n v="211.7394957983193"/>
    <s v="06667"/>
    <x v="1"/>
    <x v="4"/>
    <x v="4"/>
    <x v="0"/>
  </r>
  <r>
    <n v="89903098"/>
    <x v="172"/>
    <n v="6280209"/>
    <n v="12153"/>
    <x v="9"/>
    <x v="3"/>
    <s v="Herren"/>
    <n v="1"/>
    <n v="247.89075630252103"/>
    <n v="247.89075630252103"/>
    <n v="75365"/>
    <x v="0"/>
    <x v="0"/>
    <x v="1"/>
    <x v="4"/>
  </r>
  <r>
    <n v="89903098"/>
    <x v="172"/>
    <n v="6280209"/>
    <n v="10828"/>
    <x v="28"/>
    <x v="0"/>
    <s v="Herren"/>
    <n v="3"/>
    <n v="136.96638655462186"/>
    <n v="410.89915966386559"/>
    <n v="75365"/>
    <x v="0"/>
    <x v="0"/>
    <x v="1"/>
    <x v="4"/>
  </r>
  <r>
    <n v="71408379"/>
    <x v="172"/>
    <n v="3149325"/>
    <n v="12899"/>
    <x v="8"/>
    <x v="3"/>
    <s v="Damen"/>
    <n v="3"/>
    <n v="268.05882352941177"/>
    <n v="804.17647058823536"/>
    <n v="51674"/>
    <x v="2"/>
    <x v="3"/>
    <x v="3"/>
    <x v="0"/>
  </r>
  <r>
    <n v="89903098"/>
    <x v="172"/>
    <n v="6280209"/>
    <n v="10557"/>
    <x v="0"/>
    <x v="0"/>
    <s v="Herren"/>
    <n v="2"/>
    <n v="132.76470588235296"/>
    <n v="265.52941176470591"/>
    <n v="75365"/>
    <x v="0"/>
    <x v="0"/>
    <x v="1"/>
    <x v="4"/>
  </r>
  <r>
    <n v="89903098"/>
    <x v="172"/>
    <n v="6280209"/>
    <n v="13405"/>
    <x v="36"/>
    <x v="1"/>
    <s v="Damen"/>
    <n v="2"/>
    <n v="116.79831932773111"/>
    <n v="233.59663865546221"/>
    <n v="75365"/>
    <x v="0"/>
    <x v="0"/>
    <x v="1"/>
    <x v="4"/>
  </r>
  <r>
    <n v="34778479"/>
    <x v="172"/>
    <n v="1172999"/>
    <n v="10722"/>
    <x v="40"/>
    <x v="0"/>
    <s v="Herren"/>
    <n v="2"/>
    <n v="136.96638655462186"/>
    <n v="273.93277310924373"/>
    <n v="39444"/>
    <x v="1"/>
    <x v="4"/>
    <x v="0"/>
    <x v="1"/>
  </r>
  <r>
    <n v="34778479"/>
    <x v="172"/>
    <n v="1172999"/>
    <n v="10331"/>
    <x v="32"/>
    <x v="0"/>
    <s v="Herren"/>
    <n v="2"/>
    <n v="141.16806722689077"/>
    <n v="282.33613445378154"/>
    <n v="39444"/>
    <x v="1"/>
    <x v="4"/>
    <x v="0"/>
    <x v="1"/>
  </r>
  <r>
    <n v="34778479"/>
    <x v="172"/>
    <n v="1172999"/>
    <n v="13230"/>
    <x v="26"/>
    <x v="1"/>
    <s v="Damen"/>
    <n v="3"/>
    <n v="112.5966386554622"/>
    <n v="337.78991596638662"/>
    <n v="39444"/>
    <x v="1"/>
    <x v="4"/>
    <x v="0"/>
    <x v="1"/>
  </r>
  <r>
    <n v="29654630"/>
    <x v="172"/>
    <n v="4639568"/>
    <n v="11040"/>
    <x v="37"/>
    <x v="2"/>
    <s v="Damen"/>
    <n v="3"/>
    <n v="65.537815126050418"/>
    <n v="196.61344537815125"/>
    <s v="08393"/>
    <x v="1"/>
    <x v="11"/>
    <x v="4"/>
    <x v="1"/>
  </r>
  <r>
    <n v="29654630"/>
    <x v="172"/>
    <n v="4639568"/>
    <n v="12735"/>
    <x v="50"/>
    <x v="3"/>
    <s v="Damen"/>
    <n v="3"/>
    <n v="268.05882352941177"/>
    <n v="804.17647058823536"/>
    <s v="08393"/>
    <x v="1"/>
    <x v="11"/>
    <x v="4"/>
    <x v="1"/>
  </r>
  <r>
    <n v="29654630"/>
    <x v="172"/>
    <n v="4639568"/>
    <n v="13337"/>
    <x v="23"/>
    <x v="1"/>
    <s v="Herren"/>
    <n v="3"/>
    <n v="118.47899159663866"/>
    <n v="355.43697478991601"/>
    <s v="08393"/>
    <x v="1"/>
    <x v="11"/>
    <x v="4"/>
    <x v="1"/>
  </r>
  <r>
    <n v="89903098"/>
    <x v="172"/>
    <n v="6280209"/>
    <n v="11036"/>
    <x v="53"/>
    <x v="2"/>
    <s v="Damen"/>
    <n v="2"/>
    <n v="68.058823529411768"/>
    <n v="136.11764705882354"/>
    <n v="75365"/>
    <x v="0"/>
    <x v="0"/>
    <x v="1"/>
    <x v="4"/>
  </r>
  <r>
    <n v="88628460"/>
    <x v="173"/>
    <n v="1346358"/>
    <n v="10722"/>
    <x v="40"/>
    <x v="0"/>
    <s v="Herren"/>
    <n v="2"/>
    <n v="136.96638655462186"/>
    <n v="273.93277310924373"/>
    <n v="51545"/>
    <x v="2"/>
    <x v="3"/>
    <x v="1"/>
    <x v="4"/>
  </r>
  <r>
    <n v="88628460"/>
    <x v="173"/>
    <n v="1346358"/>
    <n v="11969"/>
    <x v="59"/>
    <x v="2"/>
    <s v="Damen"/>
    <n v="3"/>
    <n v="66.378151260504197"/>
    <n v="199.1344537815126"/>
    <n v="51545"/>
    <x v="2"/>
    <x v="3"/>
    <x v="1"/>
    <x v="4"/>
  </r>
  <r>
    <n v="88628460"/>
    <x v="173"/>
    <n v="1346358"/>
    <n v="13320"/>
    <x v="18"/>
    <x v="1"/>
    <s v="Herren"/>
    <n v="2"/>
    <n v="110.07563025210085"/>
    <n v="220.1512605042017"/>
    <n v="51545"/>
    <x v="2"/>
    <x v="3"/>
    <x v="1"/>
    <x v="4"/>
  </r>
  <r>
    <n v="67396395"/>
    <x v="173"/>
    <n v="6075200"/>
    <n v="10557"/>
    <x v="0"/>
    <x v="0"/>
    <s v="Herren"/>
    <n v="2"/>
    <n v="132.76470588235296"/>
    <n v="265.52941176470591"/>
    <n v="35469"/>
    <x v="2"/>
    <x v="5"/>
    <x v="2"/>
    <x v="0"/>
  </r>
  <r>
    <n v="67396395"/>
    <x v="173"/>
    <n v="6075200"/>
    <n v="11036"/>
    <x v="53"/>
    <x v="2"/>
    <s v="Damen"/>
    <n v="2"/>
    <n v="68.058823529411768"/>
    <n v="136.11764705882354"/>
    <n v="35469"/>
    <x v="2"/>
    <x v="5"/>
    <x v="2"/>
    <x v="0"/>
  </r>
  <r>
    <n v="57378482"/>
    <x v="173"/>
    <n v="3687294"/>
    <n v="12710"/>
    <x v="56"/>
    <x v="3"/>
    <s v="Damen"/>
    <n v="2"/>
    <n v="259.65546218487395"/>
    <n v="519.31092436974791"/>
    <n v="15745"/>
    <x v="1"/>
    <x v="2"/>
    <x v="4"/>
    <x v="1"/>
  </r>
  <r>
    <n v="90696322"/>
    <x v="174"/>
    <n v="1758106"/>
    <n v="12098"/>
    <x v="58"/>
    <x v="3"/>
    <s v="Herren"/>
    <n v="2"/>
    <n v="257.97478991596643"/>
    <n v="515.94957983193285"/>
    <n v="31535"/>
    <x v="3"/>
    <x v="9"/>
    <x v="2"/>
    <x v="4"/>
  </r>
  <r>
    <n v="90696322"/>
    <x v="174"/>
    <n v="1758106"/>
    <n v="12058"/>
    <x v="44"/>
    <x v="3"/>
    <s v="Damen"/>
    <n v="2"/>
    <n v="267.218487394958"/>
    <n v="534.43697478991601"/>
    <n v="31535"/>
    <x v="3"/>
    <x v="9"/>
    <x v="2"/>
    <x v="4"/>
  </r>
  <r>
    <n v="90696322"/>
    <x v="174"/>
    <n v="1758106"/>
    <n v="12495"/>
    <x v="54"/>
    <x v="3"/>
    <s v="Damen"/>
    <n v="3"/>
    <n v="264.69747899159665"/>
    <n v="794.09243697478996"/>
    <n v="31535"/>
    <x v="3"/>
    <x v="9"/>
    <x v="2"/>
    <x v="4"/>
  </r>
  <r>
    <n v="43618951"/>
    <x v="174"/>
    <n v="8728940"/>
    <n v="12551"/>
    <x v="22"/>
    <x v="3"/>
    <s v="Herren"/>
    <n v="1"/>
    <n v="259.65546218487395"/>
    <n v="259.65546218487395"/>
    <n v="73450"/>
    <x v="0"/>
    <x v="0"/>
    <x v="0"/>
    <x v="1"/>
  </r>
  <r>
    <n v="81271059"/>
    <x v="174"/>
    <n v="3504095"/>
    <n v="12153"/>
    <x v="9"/>
    <x v="3"/>
    <s v="Herren"/>
    <n v="2"/>
    <n v="247.89075630252103"/>
    <n v="495.78151260504205"/>
    <s v="01773"/>
    <x v="1"/>
    <x v="11"/>
    <x v="0"/>
    <x v="0"/>
  </r>
  <r>
    <n v="72016949"/>
    <x v="174"/>
    <n v="6686094"/>
    <n v="10381"/>
    <x v="12"/>
    <x v="0"/>
    <s v="Damen"/>
    <n v="3"/>
    <n v="132.76470588235296"/>
    <n v="398.2941176470589"/>
    <n v="32584"/>
    <x v="2"/>
    <x v="3"/>
    <x v="1"/>
    <x v="0"/>
  </r>
  <r>
    <n v="23088363"/>
    <x v="174"/>
    <n v="8722542"/>
    <n v="10352"/>
    <x v="31"/>
    <x v="0"/>
    <s v="Herren"/>
    <n v="3"/>
    <n v="127.72268907563027"/>
    <n v="383.1680672268908"/>
    <n v="23795"/>
    <x v="3"/>
    <x v="13"/>
    <x v="4"/>
    <x v="1"/>
  </r>
  <r>
    <n v="82275397"/>
    <x v="175"/>
    <n v="3949913"/>
    <n v="10198"/>
    <x v="47"/>
    <x v="0"/>
    <s v="Damen"/>
    <n v="3"/>
    <n v="130.24369747899161"/>
    <n v="390.73109243697479"/>
    <n v="50226"/>
    <x v="2"/>
    <x v="3"/>
    <x v="0"/>
    <x v="0"/>
  </r>
  <r>
    <n v="82275397"/>
    <x v="175"/>
    <n v="3949913"/>
    <n v="10181"/>
    <x v="5"/>
    <x v="0"/>
    <s v="Herren"/>
    <n v="3"/>
    <n v="134.44537815126051"/>
    <n v="403.33613445378154"/>
    <n v="50226"/>
    <x v="2"/>
    <x v="3"/>
    <x v="0"/>
    <x v="0"/>
  </r>
  <r>
    <n v="82275397"/>
    <x v="175"/>
    <n v="3949913"/>
    <n v="13363"/>
    <x v="24"/>
    <x v="1"/>
    <s v="Herren"/>
    <n v="2"/>
    <n v="116.79831932773111"/>
    <n v="233.59663865546221"/>
    <n v="50226"/>
    <x v="2"/>
    <x v="3"/>
    <x v="0"/>
    <x v="0"/>
  </r>
  <r>
    <n v="75469605"/>
    <x v="175"/>
    <n v="1620854"/>
    <n v="13071"/>
    <x v="43"/>
    <x v="1"/>
    <s v="Herren"/>
    <n v="3"/>
    <n v="122.68067226890757"/>
    <n v="368.0420168067227"/>
    <n v="78050"/>
    <x v="0"/>
    <x v="0"/>
    <x v="4"/>
    <x v="0"/>
  </r>
  <r>
    <n v="75469605"/>
    <x v="175"/>
    <n v="1620854"/>
    <n v="13337"/>
    <x v="23"/>
    <x v="1"/>
    <s v="Herren"/>
    <n v="3"/>
    <n v="118.47899159663866"/>
    <n v="355.43697478991601"/>
    <n v="78050"/>
    <x v="0"/>
    <x v="0"/>
    <x v="4"/>
    <x v="0"/>
  </r>
  <r>
    <n v="37482699"/>
    <x v="175"/>
    <n v="8653851"/>
    <n v="13320"/>
    <x v="18"/>
    <x v="1"/>
    <s v="Herren"/>
    <n v="2"/>
    <n v="110.07563025210085"/>
    <n v="220.1512605042017"/>
    <s v="08258"/>
    <x v="1"/>
    <x v="11"/>
    <x v="0"/>
    <x v="1"/>
  </r>
  <r>
    <n v="36550573"/>
    <x v="175"/>
    <n v="8607632"/>
    <n v="12430"/>
    <x v="61"/>
    <x v="3"/>
    <s v="Damen"/>
    <n v="3"/>
    <n v="256.29411764705884"/>
    <n v="768.88235294117658"/>
    <n v="64720"/>
    <x v="2"/>
    <x v="5"/>
    <x v="1"/>
    <x v="1"/>
  </r>
  <r>
    <n v="75469605"/>
    <x v="175"/>
    <n v="1620854"/>
    <n v="13397"/>
    <x v="35"/>
    <x v="1"/>
    <s v="Damen"/>
    <n v="2"/>
    <n v="117.63865546218489"/>
    <n v="235.27731092436977"/>
    <n v="78050"/>
    <x v="0"/>
    <x v="0"/>
    <x v="4"/>
    <x v="0"/>
  </r>
  <r>
    <n v="62457659"/>
    <x v="176"/>
    <n v="6207152"/>
    <n v="11040"/>
    <x v="37"/>
    <x v="2"/>
    <s v="Damen"/>
    <n v="3"/>
    <n v="65.537815126050418"/>
    <n v="196.61344537815125"/>
    <n v="86470"/>
    <x v="0"/>
    <x v="6"/>
    <x v="0"/>
    <x v="1"/>
  </r>
  <r>
    <n v="56884916"/>
    <x v="177"/>
    <n v="7156173"/>
    <n v="12735"/>
    <x v="50"/>
    <x v="3"/>
    <s v="Damen"/>
    <n v="1"/>
    <n v="268.05882352941177"/>
    <n v="268.05882352941177"/>
    <n v="82256"/>
    <x v="0"/>
    <x v="6"/>
    <x v="1"/>
    <x v="1"/>
  </r>
  <r>
    <n v="56884916"/>
    <x v="177"/>
    <n v="7156173"/>
    <n v="12058"/>
    <x v="44"/>
    <x v="3"/>
    <s v="Damen"/>
    <n v="1"/>
    <n v="267.218487394958"/>
    <n v="267.218487394958"/>
    <n v="82256"/>
    <x v="0"/>
    <x v="6"/>
    <x v="1"/>
    <x v="1"/>
  </r>
  <r>
    <n v="56884916"/>
    <x v="177"/>
    <n v="7156173"/>
    <n v="12725"/>
    <x v="3"/>
    <x v="3"/>
    <s v="Herren"/>
    <n v="1"/>
    <n v="263.85714285714289"/>
    <n v="263.85714285714289"/>
    <n v="82256"/>
    <x v="0"/>
    <x v="6"/>
    <x v="1"/>
    <x v="1"/>
  </r>
  <r>
    <n v="56884916"/>
    <x v="177"/>
    <n v="7156173"/>
    <n v="12098"/>
    <x v="58"/>
    <x v="3"/>
    <s v="Herren"/>
    <n v="2"/>
    <n v="257.97478991596643"/>
    <n v="515.94957983193285"/>
    <n v="82256"/>
    <x v="0"/>
    <x v="6"/>
    <x v="1"/>
    <x v="1"/>
  </r>
  <r>
    <n v="56884916"/>
    <x v="177"/>
    <n v="7156173"/>
    <n v="13583"/>
    <x v="30"/>
    <x v="1"/>
    <s v="Herren"/>
    <n v="3"/>
    <n v="110.07563025210085"/>
    <n v="330.22689075630257"/>
    <n v="82256"/>
    <x v="0"/>
    <x v="6"/>
    <x v="1"/>
    <x v="1"/>
  </r>
  <r>
    <n v="20011562"/>
    <x v="177"/>
    <n v="7795430"/>
    <n v="13302"/>
    <x v="46"/>
    <x v="1"/>
    <s v="Damen"/>
    <n v="2"/>
    <n v="121.00000000000001"/>
    <n v="242.00000000000003"/>
    <n v="85560"/>
    <x v="0"/>
    <x v="6"/>
    <x v="2"/>
    <x v="1"/>
  </r>
  <r>
    <n v="20011562"/>
    <x v="177"/>
    <n v="7795430"/>
    <n v="13363"/>
    <x v="24"/>
    <x v="1"/>
    <s v="Herren"/>
    <n v="2"/>
    <n v="116.79831932773111"/>
    <n v="233.59663865546221"/>
    <n v="85560"/>
    <x v="0"/>
    <x v="6"/>
    <x v="2"/>
    <x v="1"/>
  </r>
  <r>
    <n v="57151615"/>
    <x v="177"/>
    <n v="4476531"/>
    <n v="13583"/>
    <x v="30"/>
    <x v="1"/>
    <s v="Herren"/>
    <n v="2"/>
    <n v="110.07563025210085"/>
    <n v="220.1512605042017"/>
    <n v="93133"/>
    <x v="0"/>
    <x v="6"/>
    <x v="2"/>
    <x v="1"/>
  </r>
  <r>
    <n v="28274803"/>
    <x v="177"/>
    <n v="5708648"/>
    <n v="12149"/>
    <x v="27"/>
    <x v="3"/>
    <s v="Damen"/>
    <n v="2"/>
    <n v="264.69747899159665"/>
    <n v="529.39495798319331"/>
    <s v="09427"/>
    <x v="1"/>
    <x v="11"/>
    <x v="1"/>
    <x v="1"/>
  </r>
  <r>
    <n v="20011562"/>
    <x v="177"/>
    <n v="7795430"/>
    <n v="11518"/>
    <x v="6"/>
    <x v="2"/>
    <s v="Herren"/>
    <n v="2"/>
    <n v="63.016806722689076"/>
    <n v="126.03361344537815"/>
    <n v="85560"/>
    <x v="0"/>
    <x v="6"/>
    <x v="2"/>
    <x v="1"/>
  </r>
  <r>
    <n v="92364644"/>
    <x v="178"/>
    <n v="8828372"/>
    <n v="11969"/>
    <x v="59"/>
    <x v="2"/>
    <s v="Damen"/>
    <n v="2"/>
    <n v="66.378151260504197"/>
    <n v="132.75630252100839"/>
    <n v="37581"/>
    <x v="3"/>
    <x v="9"/>
    <x v="1"/>
    <x v="3"/>
  </r>
  <r>
    <n v="32750658"/>
    <x v="179"/>
    <n v="3280788"/>
    <n v="12149"/>
    <x v="27"/>
    <x v="3"/>
    <s v="Damen"/>
    <n v="2"/>
    <n v="264.69747899159665"/>
    <n v="529.39495798319331"/>
    <n v="82256"/>
    <x v="0"/>
    <x v="6"/>
    <x v="3"/>
    <x v="1"/>
  </r>
  <r>
    <n v="32750658"/>
    <x v="179"/>
    <n v="3280788"/>
    <n v="12551"/>
    <x v="22"/>
    <x v="3"/>
    <s v="Herren"/>
    <n v="2"/>
    <n v="259.65546218487395"/>
    <n v="519.31092436974791"/>
    <n v="82256"/>
    <x v="0"/>
    <x v="6"/>
    <x v="3"/>
    <x v="1"/>
  </r>
  <r>
    <n v="83222778"/>
    <x v="179"/>
    <n v="7156173"/>
    <n v="12849"/>
    <x v="10"/>
    <x v="3"/>
    <s v="Herren"/>
    <n v="2"/>
    <n v="255.45378151260505"/>
    <n v="510.9075630252101"/>
    <n v="82256"/>
    <x v="0"/>
    <x v="6"/>
    <x v="0"/>
    <x v="0"/>
  </r>
  <r>
    <n v="32750658"/>
    <x v="179"/>
    <n v="3280788"/>
    <n v="13653"/>
    <x v="38"/>
    <x v="1"/>
    <s v="Damen"/>
    <n v="3"/>
    <n v="121.00000000000001"/>
    <n v="363.00000000000006"/>
    <n v="82256"/>
    <x v="0"/>
    <x v="6"/>
    <x v="3"/>
    <x v="1"/>
  </r>
  <r>
    <n v="83222778"/>
    <x v="179"/>
    <n v="7156173"/>
    <n v="11036"/>
    <x v="53"/>
    <x v="2"/>
    <s v="Damen"/>
    <n v="3"/>
    <n v="68.058823529411768"/>
    <n v="204.1764705882353"/>
    <n v="82256"/>
    <x v="0"/>
    <x v="6"/>
    <x v="0"/>
    <x v="0"/>
  </r>
  <r>
    <n v="90283503"/>
    <x v="180"/>
    <n v="2815811"/>
    <n v="10538"/>
    <x v="20"/>
    <x v="0"/>
    <s v="Herren"/>
    <n v="2"/>
    <n v="130.24369747899161"/>
    <n v="260.48739495798321"/>
    <n v="32657"/>
    <x v="2"/>
    <x v="3"/>
    <x v="4"/>
    <x v="4"/>
  </r>
  <r>
    <n v="83511414"/>
    <x v="181"/>
    <n v="7615178"/>
    <n v="12710"/>
    <x v="56"/>
    <x v="3"/>
    <s v="Damen"/>
    <n v="1"/>
    <n v="259.65546218487395"/>
    <n v="259.65546218487395"/>
    <n v="93437"/>
    <x v="0"/>
    <x v="6"/>
    <x v="3"/>
    <x v="0"/>
  </r>
  <r>
    <n v="22437534"/>
    <x v="182"/>
    <n v="7605797"/>
    <n v="11431"/>
    <x v="45"/>
    <x v="2"/>
    <s v="Damen"/>
    <n v="2"/>
    <n v="63.857142857142854"/>
    <n v="127.71428571428571"/>
    <n v="38350"/>
    <x v="3"/>
    <x v="9"/>
    <x v="2"/>
    <x v="1"/>
  </r>
  <r>
    <n v="22437534"/>
    <x v="182"/>
    <n v="7605797"/>
    <n v="12430"/>
    <x v="61"/>
    <x v="3"/>
    <s v="Damen"/>
    <n v="2"/>
    <n v="256.29411764705884"/>
    <n v="512.58823529411768"/>
    <n v="38350"/>
    <x v="3"/>
    <x v="9"/>
    <x v="2"/>
    <x v="1"/>
  </r>
  <r>
    <n v="22437534"/>
    <x v="182"/>
    <n v="7605797"/>
    <n v="13583"/>
    <x v="30"/>
    <x v="1"/>
    <s v="Herren"/>
    <n v="3"/>
    <n v="110.07563025210085"/>
    <n v="330.22689075630257"/>
    <n v="38350"/>
    <x v="3"/>
    <x v="9"/>
    <x v="2"/>
    <x v="1"/>
  </r>
  <r>
    <n v="54744913"/>
    <x v="183"/>
    <n v="7745272"/>
    <n v="12725"/>
    <x v="3"/>
    <x v="3"/>
    <s v="Herren"/>
    <n v="3"/>
    <n v="263.85714285714289"/>
    <n v="791.57142857142867"/>
    <s v="01623"/>
    <x v="1"/>
    <x v="11"/>
    <x v="1"/>
    <x v="1"/>
  </r>
  <r>
    <n v="54744913"/>
    <x v="183"/>
    <n v="7745272"/>
    <n v="12725"/>
    <x v="3"/>
    <x v="3"/>
    <s v="Herren"/>
    <n v="3"/>
    <n v="263.85714285714289"/>
    <n v="791.57142857142867"/>
    <s v="01623"/>
    <x v="1"/>
    <x v="11"/>
    <x v="1"/>
    <x v="1"/>
  </r>
  <r>
    <n v="54744913"/>
    <x v="183"/>
    <n v="7745272"/>
    <n v="13111"/>
    <x v="34"/>
    <x v="1"/>
    <s v="Damen"/>
    <n v="2"/>
    <n v="113.43697478991598"/>
    <n v="226.87394957983196"/>
    <s v="01623"/>
    <x v="1"/>
    <x v="11"/>
    <x v="1"/>
    <x v="1"/>
  </r>
  <r>
    <n v="90812113"/>
    <x v="184"/>
    <n v="2494133"/>
    <n v="12725"/>
    <x v="3"/>
    <x v="3"/>
    <s v="Herren"/>
    <n v="1"/>
    <n v="263.85714285714289"/>
    <n v="263.85714285714289"/>
    <n v="72160"/>
    <x v="0"/>
    <x v="0"/>
    <x v="3"/>
    <x v="4"/>
  </r>
  <r>
    <n v="79326195"/>
    <x v="184"/>
    <n v="2258479"/>
    <n v="12899"/>
    <x v="8"/>
    <x v="3"/>
    <s v="Damen"/>
    <n v="2"/>
    <n v="268.05882352941177"/>
    <n v="536.11764705882354"/>
    <n v="29462"/>
    <x v="3"/>
    <x v="9"/>
    <x v="1"/>
    <x v="0"/>
  </r>
  <r>
    <n v="90812113"/>
    <x v="184"/>
    <n v="2494133"/>
    <n v="12710"/>
    <x v="56"/>
    <x v="3"/>
    <s v="Damen"/>
    <n v="2"/>
    <n v="259.65546218487395"/>
    <n v="519.31092436974791"/>
    <n v="72160"/>
    <x v="0"/>
    <x v="0"/>
    <x v="3"/>
    <x v="4"/>
  </r>
  <r>
    <n v="64833006"/>
    <x v="184"/>
    <n v="8060128"/>
    <n v="10181"/>
    <x v="5"/>
    <x v="0"/>
    <s v="Herren"/>
    <n v="3"/>
    <n v="134.44537815126051"/>
    <n v="403.33613445378154"/>
    <n v="95100"/>
    <x v="0"/>
    <x v="6"/>
    <x v="4"/>
    <x v="0"/>
  </r>
  <r>
    <n v="60743539"/>
    <x v="184"/>
    <n v="1057227"/>
    <n v="10339"/>
    <x v="7"/>
    <x v="0"/>
    <s v="Damen"/>
    <n v="3"/>
    <n v="130.24369747899161"/>
    <n v="390.73109243697479"/>
    <n v="74592"/>
    <x v="0"/>
    <x v="0"/>
    <x v="2"/>
    <x v="1"/>
  </r>
  <r>
    <n v="60743539"/>
    <x v="184"/>
    <n v="1057227"/>
    <n v="13397"/>
    <x v="35"/>
    <x v="1"/>
    <s v="Damen"/>
    <n v="3"/>
    <n v="117.63865546218489"/>
    <n v="352.91596638655466"/>
    <n v="74592"/>
    <x v="0"/>
    <x v="0"/>
    <x v="2"/>
    <x v="1"/>
  </r>
  <r>
    <n v="66408246"/>
    <x v="184"/>
    <n v="5691532"/>
    <n v="13337"/>
    <x v="23"/>
    <x v="1"/>
    <s v="Herren"/>
    <n v="3"/>
    <n v="118.47899159663866"/>
    <n v="355.43697478991601"/>
    <n v="96317"/>
    <x v="0"/>
    <x v="6"/>
    <x v="0"/>
    <x v="0"/>
  </r>
  <r>
    <n v="53049154"/>
    <x v="184"/>
    <n v="9606221"/>
    <n v="13583"/>
    <x v="30"/>
    <x v="1"/>
    <s v="Herren"/>
    <n v="2"/>
    <n v="110.07563025210085"/>
    <n v="220.1512605042017"/>
    <n v="54550"/>
    <x v="2"/>
    <x v="7"/>
    <x v="0"/>
    <x v="1"/>
  </r>
  <r>
    <n v="66408246"/>
    <x v="184"/>
    <n v="5691532"/>
    <n v="10331"/>
    <x v="32"/>
    <x v="0"/>
    <s v="Herren"/>
    <n v="2"/>
    <n v="141.16806722689077"/>
    <n v="282.33613445378154"/>
    <n v="96317"/>
    <x v="0"/>
    <x v="6"/>
    <x v="0"/>
    <x v="0"/>
  </r>
  <r>
    <n v="66408246"/>
    <x v="184"/>
    <n v="5691532"/>
    <n v="10722"/>
    <x v="40"/>
    <x v="0"/>
    <s v="Herren"/>
    <n v="2"/>
    <n v="136.96638655462186"/>
    <n v="273.93277310924373"/>
    <n v="96317"/>
    <x v="0"/>
    <x v="6"/>
    <x v="0"/>
    <x v="0"/>
  </r>
  <r>
    <n v="64833006"/>
    <x v="184"/>
    <n v="8060128"/>
    <n v="10381"/>
    <x v="12"/>
    <x v="0"/>
    <s v="Damen"/>
    <n v="2"/>
    <n v="132.76470588235296"/>
    <n v="265.52941176470591"/>
    <n v="95100"/>
    <x v="0"/>
    <x v="6"/>
    <x v="4"/>
    <x v="0"/>
  </r>
  <r>
    <n v="64833006"/>
    <x v="184"/>
    <n v="8060128"/>
    <n v="13355"/>
    <x v="55"/>
    <x v="1"/>
    <s v="Herren"/>
    <n v="2"/>
    <n v="123.52100840336136"/>
    <n v="247.04201680672273"/>
    <n v="95100"/>
    <x v="0"/>
    <x v="6"/>
    <x v="4"/>
    <x v="0"/>
  </r>
  <r>
    <n v="60743539"/>
    <x v="184"/>
    <n v="1057227"/>
    <n v="13363"/>
    <x v="24"/>
    <x v="1"/>
    <s v="Herren"/>
    <n v="2"/>
    <n v="116.79831932773111"/>
    <n v="233.59663865546221"/>
    <n v="74592"/>
    <x v="0"/>
    <x v="0"/>
    <x v="2"/>
    <x v="1"/>
  </r>
  <r>
    <n v="27461219"/>
    <x v="184"/>
    <n v="9138559"/>
    <n v="11341"/>
    <x v="4"/>
    <x v="2"/>
    <s v="Herren"/>
    <n v="3"/>
    <n v="63.857142857142854"/>
    <n v="191.57142857142856"/>
    <s v="07768"/>
    <x v="1"/>
    <x v="1"/>
    <x v="3"/>
    <x v="1"/>
  </r>
  <r>
    <n v="90812113"/>
    <x v="184"/>
    <n v="2494133"/>
    <n v="11175"/>
    <x v="21"/>
    <x v="2"/>
    <s v="Damen"/>
    <n v="2"/>
    <n v="71.420168067226896"/>
    <n v="142.84033613445379"/>
    <n v="72160"/>
    <x v="0"/>
    <x v="0"/>
    <x v="3"/>
    <x v="4"/>
  </r>
  <r>
    <n v="86031797"/>
    <x v="185"/>
    <n v="9563418"/>
    <n v="12735"/>
    <x v="50"/>
    <x v="3"/>
    <s v="Damen"/>
    <n v="1"/>
    <n v="268.05882352941177"/>
    <n v="268.05882352941177"/>
    <n v="97450"/>
    <x v="0"/>
    <x v="6"/>
    <x v="1"/>
    <x v="0"/>
  </r>
  <r>
    <n v="86031797"/>
    <x v="185"/>
    <n v="9563418"/>
    <n v="13653"/>
    <x v="38"/>
    <x v="1"/>
    <s v="Damen"/>
    <n v="3"/>
    <n v="121.00000000000001"/>
    <n v="363.00000000000006"/>
    <n v="97450"/>
    <x v="0"/>
    <x v="6"/>
    <x v="1"/>
    <x v="0"/>
  </r>
  <r>
    <n v="86031797"/>
    <x v="185"/>
    <n v="9563418"/>
    <n v="13111"/>
    <x v="34"/>
    <x v="1"/>
    <s v="Damen"/>
    <n v="3"/>
    <n v="113.43697478991598"/>
    <n v="340.31092436974791"/>
    <n v="97450"/>
    <x v="0"/>
    <x v="6"/>
    <x v="1"/>
    <x v="0"/>
  </r>
  <r>
    <n v="22386537"/>
    <x v="185"/>
    <n v="9608971"/>
    <n v="13651"/>
    <x v="39"/>
    <x v="1"/>
    <s v="Herren"/>
    <n v="3"/>
    <n v="112.5966386554622"/>
    <n v="337.78991596638662"/>
    <n v="37083"/>
    <x v="3"/>
    <x v="9"/>
    <x v="4"/>
    <x v="1"/>
  </r>
  <r>
    <n v="81044390"/>
    <x v="186"/>
    <n v="9921069"/>
    <n v="13397"/>
    <x v="35"/>
    <x v="1"/>
    <s v="Damen"/>
    <n v="3"/>
    <n v="117.63865546218489"/>
    <n v="352.91596638655466"/>
    <n v="35321"/>
    <x v="2"/>
    <x v="5"/>
    <x v="2"/>
    <x v="0"/>
  </r>
  <r>
    <n v="94680434"/>
    <x v="186"/>
    <n v="9239580"/>
    <n v="13111"/>
    <x v="34"/>
    <x v="1"/>
    <s v="Damen"/>
    <n v="3"/>
    <n v="113.43697478991598"/>
    <n v="340.31092436974791"/>
    <n v="89165"/>
    <x v="0"/>
    <x v="0"/>
    <x v="0"/>
    <x v="3"/>
  </r>
  <r>
    <n v="36627037"/>
    <x v="186"/>
    <n v="2750811"/>
    <n v="11431"/>
    <x v="45"/>
    <x v="2"/>
    <s v="Damen"/>
    <n v="3"/>
    <n v="63.857142857142854"/>
    <n v="191.57142857142856"/>
    <n v="45711"/>
    <x v="2"/>
    <x v="3"/>
    <x v="2"/>
    <x v="1"/>
  </r>
  <r>
    <n v="96187184"/>
    <x v="187"/>
    <n v="5991274"/>
    <n v="12899"/>
    <x v="8"/>
    <x v="3"/>
    <s v="Damen"/>
    <n v="3"/>
    <n v="268.05882352941177"/>
    <n v="804.17647058823536"/>
    <n v="56235"/>
    <x v="2"/>
    <x v="7"/>
    <x v="2"/>
    <x v="3"/>
  </r>
  <r>
    <n v="96187184"/>
    <x v="187"/>
    <n v="5991274"/>
    <n v="13397"/>
    <x v="35"/>
    <x v="1"/>
    <s v="Damen"/>
    <n v="3"/>
    <n v="117.63865546218489"/>
    <n v="352.91596638655466"/>
    <n v="56235"/>
    <x v="2"/>
    <x v="7"/>
    <x v="2"/>
    <x v="3"/>
  </r>
  <r>
    <n v="96187184"/>
    <x v="187"/>
    <n v="5991274"/>
    <n v="13071"/>
    <x v="43"/>
    <x v="1"/>
    <s v="Herren"/>
    <n v="3"/>
    <n v="122.68067226890757"/>
    <n v="368.0420168067227"/>
    <n v="56235"/>
    <x v="2"/>
    <x v="7"/>
    <x v="2"/>
    <x v="3"/>
  </r>
  <r>
    <n v="80882017"/>
    <x v="187"/>
    <n v="3269912"/>
    <n v="12499"/>
    <x v="42"/>
    <x v="3"/>
    <s v="Damen"/>
    <n v="3"/>
    <n v="248.73109243697482"/>
    <n v="746.19327731092449"/>
    <s v="07819"/>
    <x v="1"/>
    <x v="1"/>
    <x v="4"/>
    <x v="0"/>
  </r>
  <r>
    <n v="80882017"/>
    <x v="187"/>
    <n v="3269912"/>
    <n v="13651"/>
    <x v="39"/>
    <x v="1"/>
    <s v="Herren"/>
    <n v="2"/>
    <n v="112.5966386554622"/>
    <n v="225.1932773109244"/>
    <s v="07819"/>
    <x v="1"/>
    <x v="1"/>
    <x v="4"/>
    <x v="0"/>
  </r>
  <r>
    <n v="61772191"/>
    <x v="187"/>
    <n v="5777226"/>
    <n v="13230"/>
    <x v="26"/>
    <x v="1"/>
    <s v="Damen"/>
    <n v="3"/>
    <n v="112.5966386554622"/>
    <n v="337.78991596638662"/>
    <n v="53757"/>
    <x v="2"/>
    <x v="3"/>
    <x v="3"/>
    <x v="1"/>
  </r>
  <r>
    <n v="52971640"/>
    <x v="187"/>
    <n v="4824052"/>
    <n v="11175"/>
    <x v="21"/>
    <x v="2"/>
    <s v="Damen"/>
    <n v="3"/>
    <n v="71.420168067226896"/>
    <n v="214.2605042016807"/>
    <n v="56410"/>
    <x v="2"/>
    <x v="7"/>
    <x v="4"/>
    <x v="1"/>
  </r>
  <r>
    <n v="52971640"/>
    <x v="187"/>
    <n v="4824052"/>
    <n v="11036"/>
    <x v="53"/>
    <x v="2"/>
    <s v="Damen"/>
    <n v="3"/>
    <n v="68.058823529411768"/>
    <n v="204.1764705882353"/>
    <n v="56410"/>
    <x v="2"/>
    <x v="7"/>
    <x v="4"/>
    <x v="1"/>
  </r>
  <r>
    <n v="52971640"/>
    <x v="187"/>
    <n v="4824052"/>
    <n v="13699"/>
    <x v="25"/>
    <x v="1"/>
    <s v="Damen"/>
    <n v="3"/>
    <n v="119.31932773109244"/>
    <n v="357.9579831932773"/>
    <n v="56410"/>
    <x v="2"/>
    <x v="7"/>
    <x v="4"/>
    <x v="1"/>
  </r>
  <r>
    <n v="10190972"/>
    <x v="187"/>
    <n v="1046143"/>
    <n v="10557"/>
    <x v="0"/>
    <x v="0"/>
    <s v="Herren"/>
    <n v="3"/>
    <n v="132.76470588235296"/>
    <n v="398.2941176470589"/>
    <s v="01809"/>
    <x v="1"/>
    <x v="11"/>
    <x v="0"/>
    <x v="1"/>
  </r>
  <r>
    <n v="10190972"/>
    <x v="187"/>
    <n v="1046143"/>
    <n v="11156"/>
    <x v="14"/>
    <x v="2"/>
    <s v="Herren"/>
    <n v="2"/>
    <n v="74.78151260504201"/>
    <n v="149.56302521008402"/>
    <s v="01809"/>
    <x v="1"/>
    <x v="11"/>
    <x v="0"/>
    <x v="1"/>
  </r>
  <r>
    <n v="10190972"/>
    <x v="187"/>
    <n v="1046143"/>
    <n v="11081"/>
    <x v="2"/>
    <x v="2"/>
    <s v="Damen"/>
    <n v="3"/>
    <n v="70.579831932773104"/>
    <n v="211.7394957983193"/>
    <s v="01809"/>
    <x v="1"/>
    <x v="11"/>
    <x v="0"/>
    <x v="1"/>
  </r>
  <r>
    <n v="89369273"/>
    <x v="188"/>
    <n v="6698519"/>
    <n v="10722"/>
    <x v="40"/>
    <x v="0"/>
    <s v="Herren"/>
    <n v="2"/>
    <n v="136.96638655462186"/>
    <n v="273.93277310924373"/>
    <n v="97737"/>
    <x v="0"/>
    <x v="6"/>
    <x v="1"/>
    <x v="4"/>
  </r>
  <r>
    <n v="30553664"/>
    <x v="188"/>
    <n v="5675635"/>
    <n v="10339"/>
    <x v="7"/>
    <x v="0"/>
    <s v="Damen"/>
    <n v="2"/>
    <n v="130.24369747899161"/>
    <n v="260.48739495798321"/>
    <n v="36341"/>
    <x v="2"/>
    <x v="5"/>
    <x v="1"/>
    <x v="1"/>
  </r>
  <r>
    <n v="30553664"/>
    <x v="188"/>
    <n v="5675635"/>
    <n v="12634"/>
    <x v="41"/>
    <x v="3"/>
    <s v="Herren"/>
    <n v="2"/>
    <n v="265.53781512605042"/>
    <n v="531.07563025210084"/>
    <n v="36341"/>
    <x v="2"/>
    <x v="5"/>
    <x v="1"/>
    <x v="1"/>
  </r>
  <r>
    <n v="30553664"/>
    <x v="188"/>
    <n v="5675635"/>
    <n v="13394"/>
    <x v="57"/>
    <x v="1"/>
    <s v="Herren"/>
    <n v="3"/>
    <n v="123.52100840336136"/>
    <n v="370.56302521008411"/>
    <n v="36341"/>
    <x v="2"/>
    <x v="5"/>
    <x v="1"/>
    <x v="1"/>
  </r>
  <r>
    <n v="28959747"/>
    <x v="189"/>
    <n v="9385294"/>
    <n v="12430"/>
    <x v="61"/>
    <x v="3"/>
    <s v="Damen"/>
    <n v="2"/>
    <n v="256.29411764705884"/>
    <n v="512.58823529411768"/>
    <n v="74532"/>
    <x v="0"/>
    <x v="0"/>
    <x v="0"/>
    <x v="1"/>
  </r>
  <r>
    <n v="28959747"/>
    <x v="189"/>
    <n v="9385294"/>
    <n v="10331"/>
    <x v="32"/>
    <x v="0"/>
    <s v="Herren"/>
    <n v="3"/>
    <n v="141.16806722689077"/>
    <n v="423.50420168067228"/>
    <n v="74532"/>
    <x v="0"/>
    <x v="0"/>
    <x v="0"/>
    <x v="1"/>
  </r>
  <r>
    <n v="28959747"/>
    <x v="189"/>
    <n v="9385294"/>
    <n v="10828"/>
    <x v="28"/>
    <x v="0"/>
    <s v="Herren"/>
    <n v="3"/>
    <n v="136.96638655462186"/>
    <n v="410.89915966386559"/>
    <n v="74532"/>
    <x v="0"/>
    <x v="0"/>
    <x v="0"/>
    <x v="1"/>
  </r>
  <r>
    <n v="32951935"/>
    <x v="189"/>
    <n v="5620925"/>
    <n v="13653"/>
    <x v="38"/>
    <x v="1"/>
    <s v="Damen"/>
    <n v="2"/>
    <n v="121.00000000000001"/>
    <n v="242.00000000000003"/>
    <n v="30938"/>
    <x v="3"/>
    <x v="9"/>
    <x v="3"/>
    <x v="1"/>
  </r>
  <r>
    <n v="27969200"/>
    <x v="189"/>
    <n v="6371690"/>
    <n v="11777"/>
    <x v="29"/>
    <x v="2"/>
    <s v="Herren"/>
    <n v="3"/>
    <n v="63.016806722689076"/>
    <n v="189.05042016806723"/>
    <n v="63526"/>
    <x v="2"/>
    <x v="5"/>
    <x v="1"/>
    <x v="1"/>
  </r>
  <r>
    <n v="21729561"/>
    <x v="190"/>
    <n v="2287668"/>
    <n v="12086"/>
    <x v="16"/>
    <x v="3"/>
    <s v="Herren"/>
    <n v="1"/>
    <n v="248.73109243697482"/>
    <n v="248.73109243697482"/>
    <n v="72516"/>
    <x v="0"/>
    <x v="0"/>
    <x v="1"/>
    <x v="1"/>
  </r>
  <r>
    <n v="77341385"/>
    <x v="190"/>
    <n v="1027882"/>
    <n v="13355"/>
    <x v="55"/>
    <x v="1"/>
    <s v="Herren"/>
    <n v="2"/>
    <n v="123.52100840336136"/>
    <n v="247.04201680672273"/>
    <n v="97332"/>
    <x v="0"/>
    <x v="6"/>
    <x v="1"/>
    <x v="0"/>
  </r>
  <r>
    <n v="21321069"/>
    <x v="190"/>
    <n v="5547126"/>
    <n v="11733"/>
    <x v="11"/>
    <x v="2"/>
    <s v="Damen"/>
    <n v="2"/>
    <n v="73.100840336134453"/>
    <n v="146.20168067226891"/>
    <n v="17033"/>
    <x v="3"/>
    <x v="8"/>
    <x v="4"/>
    <x v="1"/>
  </r>
  <r>
    <n v="14632800"/>
    <x v="190"/>
    <n v="5110905"/>
    <n v="10331"/>
    <x v="32"/>
    <x v="0"/>
    <s v="Herren"/>
    <n v="2"/>
    <n v="141.16806722689077"/>
    <n v="282.33613445378154"/>
    <n v="37281"/>
    <x v="2"/>
    <x v="5"/>
    <x v="3"/>
    <x v="1"/>
  </r>
  <r>
    <n v="14632800"/>
    <x v="190"/>
    <n v="5110905"/>
    <n v="10381"/>
    <x v="12"/>
    <x v="0"/>
    <s v="Damen"/>
    <n v="3"/>
    <n v="132.76470588235296"/>
    <n v="398.2941176470589"/>
    <n v="37281"/>
    <x v="2"/>
    <x v="5"/>
    <x v="3"/>
    <x v="1"/>
  </r>
  <r>
    <n v="70437181"/>
    <x v="191"/>
    <n v="3931945"/>
    <n v="13699"/>
    <x v="25"/>
    <x v="1"/>
    <s v="Damen"/>
    <n v="3"/>
    <n v="119.31932773109244"/>
    <n v="357.9579831932773"/>
    <n v="54329"/>
    <x v="2"/>
    <x v="7"/>
    <x v="2"/>
    <x v="0"/>
  </r>
  <r>
    <n v="58339751"/>
    <x v="191"/>
    <n v="7604842"/>
    <n v="10538"/>
    <x v="20"/>
    <x v="0"/>
    <s v="Herren"/>
    <n v="2"/>
    <n v="130.24369747899161"/>
    <n v="260.48739495798321"/>
    <n v="17159"/>
    <x v="3"/>
    <x v="8"/>
    <x v="1"/>
    <x v="1"/>
  </r>
  <r>
    <n v="78797193"/>
    <x v="191"/>
    <n v="3414352"/>
    <n v="10331"/>
    <x v="32"/>
    <x v="0"/>
    <s v="Herren"/>
    <n v="2"/>
    <n v="141.16806722689077"/>
    <n v="282.33613445378154"/>
    <n v="79215"/>
    <x v="0"/>
    <x v="0"/>
    <x v="0"/>
    <x v="0"/>
  </r>
  <r>
    <n v="78797193"/>
    <x v="191"/>
    <n v="3414352"/>
    <n v="13320"/>
    <x v="18"/>
    <x v="1"/>
    <s v="Herren"/>
    <n v="2"/>
    <n v="110.07563025210085"/>
    <n v="220.1512605042017"/>
    <n v="79215"/>
    <x v="0"/>
    <x v="0"/>
    <x v="0"/>
    <x v="0"/>
  </r>
  <r>
    <n v="18908273"/>
    <x v="191"/>
    <n v="3443504"/>
    <n v="10339"/>
    <x v="7"/>
    <x v="0"/>
    <s v="Damen"/>
    <n v="2"/>
    <n v="130.24369747899161"/>
    <n v="260.48739495798321"/>
    <n v="66663"/>
    <x v="2"/>
    <x v="15"/>
    <x v="3"/>
    <x v="1"/>
  </r>
  <r>
    <n v="18908273"/>
    <x v="191"/>
    <n v="3443504"/>
    <n v="13337"/>
    <x v="23"/>
    <x v="1"/>
    <s v="Herren"/>
    <n v="2"/>
    <n v="118.47899159663866"/>
    <n v="236.95798319327733"/>
    <n v="66663"/>
    <x v="2"/>
    <x v="15"/>
    <x v="3"/>
    <x v="1"/>
  </r>
  <r>
    <n v="18908273"/>
    <x v="191"/>
    <n v="3443504"/>
    <n v="13320"/>
    <x v="18"/>
    <x v="1"/>
    <s v="Herren"/>
    <n v="3"/>
    <n v="110.07563025210085"/>
    <n v="330.22689075630257"/>
    <n v="66663"/>
    <x v="2"/>
    <x v="15"/>
    <x v="3"/>
    <x v="1"/>
  </r>
  <r>
    <n v="78797193"/>
    <x v="191"/>
    <n v="3414352"/>
    <n v="11969"/>
    <x v="59"/>
    <x v="2"/>
    <s v="Damen"/>
    <n v="2"/>
    <n v="66.378151260504197"/>
    <n v="132.75630252100839"/>
    <n v="79215"/>
    <x v="0"/>
    <x v="0"/>
    <x v="0"/>
    <x v="0"/>
  </r>
  <r>
    <n v="97954678"/>
    <x v="192"/>
    <n v="1920133"/>
    <n v="10722"/>
    <x v="40"/>
    <x v="0"/>
    <s v="Herren"/>
    <n v="2"/>
    <n v="136.96638655462186"/>
    <n v="273.93277310924373"/>
    <n v="48703"/>
    <x v="2"/>
    <x v="3"/>
    <x v="4"/>
    <x v="2"/>
  </r>
  <r>
    <n v="97954678"/>
    <x v="192"/>
    <n v="1920133"/>
    <n v="11156"/>
    <x v="14"/>
    <x v="2"/>
    <s v="Herren"/>
    <n v="3"/>
    <n v="74.78151260504201"/>
    <n v="224.34453781512605"/>
    <n v="48703"/>
    <x v="2"/>
    <x v="3"/>
    <x v="4"/>
    <x v="2"/>
  </r>
  <r>
    <n v="97954678"/>
    <x v="192"/>
    <n v="1920133"/>
    <n v="13685"/>
    <x v="17"/>
    <x v="1"/>
    <s v="Damen"/>
    <n v="3"/>
    <n v="122.68067226890757"/>
    <n v="368.0420168067227"/>
    <n v="48703"/>
    <x v="2"/>
    <x v="3"/>
    <x v="4"/>
    <x v="2"/>
  </r>
  <r>
    <n v="18995915"/>
    <x v="192"/>
    <n v="1540469"/>
    <n v="11036"/>
    <x v="53"/>
    <x v="2"/>
    <s v="Damen"/>
    <n v="3"/>
    <n v="68.058823529411768"/>
    <n v="204.1764705882353"/>
    <n v="61348"/>
    <x v="2"/>
    <x v="5"/>
    <x v="0"/>
    <x v="1"/>
  </r>
  <r>
    <n v="74059905"/>
    <x v="193"/>
    <n v="9330049"/>
    <n v="12849"/>
    <x v="10"/>
    <x v="3"/>
    <s v="Herren"/>
    <n v="1"/>
    <n v="255.45378151260505"/>
    <n v="255.45378151260505"/>
    <n v="97794"/>
    <x v="0"/>
    <x v="6"/>
    <x v="2"/>
    <x v="0"/>
  </r>
  <r>
    <n v="74059905"/>
    <x v="193"/>
    <n v="9330049"/>
    <n v="10557"/>
    <x v="0"/>
    <x v="0"/>
    <s v="Herren"/>
    <n v="3"/>
    <n v="132.76470588235296"/>
    <n v="398.2941176470589"/>
    <n v="97794"/>
    <x v="0"/>
    <x v="6"/>
    <x v="2"/>
    <x v="0"/>
  </r>
  <r>
    <n v="74059905"/>
    <x v="193"/>
    <n v="9330049"/>
    <n v="10331"/>
    <x v="32"/>
    <x v="0"/>
    <s v="Herren"/>
    <n v="2"/>
    <n v="141.16806722689077"/>
    <n v="282.33613445378154"/>
    <n v="97794"/>
    <x v="0"/>
    <x v="6"/>
    <x v="2"/>
    <x v="0"/>
  </r>
  <r>
    <n v="27582636"/>
    <x v="193"/>
    <n v="9426448"/>
    <n v="11156"/>
    <x v="14"/>
    <x v="2"/>
    <s v="Herren"/>
    <n v="2"/>
    <n v="74.78151260504201"/>
    <n v="149.56302521008402"/>
    <n v="15936"/>
    <x v="1"/>
    <x v="2"/>
    <x v="3"/>
    <x v="1"/>
  </r>
  <r>
    <n v="27582636"/>
    <x v="193"/>
    <n v="9426448"/>
    <n v="12430"/>
    <x v="61"/>
    <x v="3"/>
    <s v="Damen"/>
    <n v="2"/>
    <n v="256.29411764705884"/>
    <n v="512.58823529411768"/>
    <n v="15936"/>
    <x v="1"/>
    <x v="2"/>
    <x v="3"/>
    <x v="1"/>
  </r>
  <r>
    <n v="27582636"/>
    <x v="193"/>
    <n v="9426448"/>
    <n v="13230"/>
    <x v="26"/>
    <x v="1"/>
    <s v="Damen"/>
    <n v="2"/>
    <n v="112.5966386554622"/>
    <n v="225.1932773109244"/>
    <n v="15936"/>
    <x v="1"/>
    <x v="2"/>
    <x v="3"/>
    <x v="1"/>
  </r>
  <r>
    <n v="17500890"/>
    <x v="194"/>
    <n v="8093417"/>
    <n v="12098"/>
    <x v="58"/>
    <x v="3"/>
    <s v="Herren"/>
    <n v="1"/>
    <n v="257.97478991596643"/>
    <n v="257.97478991596643"/>
    <n v="74405"/>
    <x v="0"/>
    <x v="0"/>
    <x v="0"/>
    <x v="1"/>
  </r>
  <r>
    <n v="96455083"/>
    <x v="195"/>
    <n v="4783528"/>
    <n v="12495"/>
    <x v="54"/>
    <x v="3"/>
    <s v="Damen"/>
    <n v="2"/>
    <n v="264.69747899159665"/>
    <n v="529.39495798319331"/>
    <s v="01936"/>
    <x v="1"/>
    <x v="11"/>
    <x v="1"/>
    <x v="3"/>
  </r>
  <r>
    <n v="16101615"/>
    <x v="195"/>
    <n v="8256804"/>
    <n v="12153"/>
    <x v="9"/>
    <x v="3"/>
    <s v="Herren"/>
    <n v="1"/>
    <n v="247.89075630252103"/>
    <n v="247.89075630252103"/>
    <n v="79341"/>
    <x v="0"/>
    <x v="0"/>
    <x v="3"/>
    <x v="1"/>
  </r>
  <r>
    <n v="95238391"/>
    <x v="195"/>
    <n v="8846334"/>
    <n v="12849"/>
    <x v="10"/>
    <x v="3"/>
    <s v="Herren"/>
    <n v="2"/>
    <n v="255.45378151260505"/>
    <n v="510.9075630252101"/>
    <n v="70173"/>
    <x v="0"/>
    <x v="0"/>
    <x v="3"/>
    <x v="3"/>
  </r>
  <r>
    <n v="70248251"/>
    <x v="195"/>
    <n v="6064157"/>
    <n v="10198"/>
    <x v="47"/>
    <x v="0"/>
    <s v="Damen"/>
    <n v="2"/>
    <n v="130.24369747899161"/>
    <n v="260.48739495798321"/>
    <n v="76829"/>
    <x v="2"/>
    <x v="7"/>
    <x v="4"/>
    <x v="0"/>
  </r>
  <r>
    <n v="70248251"/>
    <x v="195"/>
    <n v="6064157"/>
    <n v="13230"/>
    <x v="26"/>
    <x v="1"/>
    <s v="Damen"/>
    <n v="2"/>
    <n v="112.5966386554622"/>
    <n v="225.1932773109244"/>
    <n v="76829"/>
    <x v="2"/>
    <x v="7"/>
    <x v="4"/>
    <x v="0"/>
  </r>
  <r>
    <n v="70248251"/>
    <x v="195"/>
    <n v="6064157"/>
    <n v="13651"/>
    <x v="39"/>
    <x v="1"/>
    <s v="Herren"/>
    <n v="2"/>
    <n v="112.5966386554622"/>
    <n v="225.1932773109244"/>
    <n v="76829"/>
    <x v="2"/>
    <x v="7"/>
    <x v="4"/>
    <x v="0"/>
  </r>
  <r>
    <n v="47739534"/>
    <x v="196"/>
    <n v="8428986"/>
    <n v="13302"/>
    <x v="46"/>
    <x v="1"/>
    <s v="Damen"/>
    <n v="2"/>
    <n v="121.00000000000001"/>
    <n v="242.00000000000003"/>
    <n v="86825"/>
    <x v="0"/>
    <x v="6"/>
    <x v="1"/>
    <x v="1"/>
  </r>
  <r>
    <n v="49552671"/>
    <x v="197"/>
    <n v="2534620"/>
    <n v="13320"/>
    <x v="18"/>
    <x v="1"/>
    <s v="Herren"/>
    <n v="3"/>
    <n v="110.07563025210085"/>
    <n v="330.22689075630257"/>
    <n v="82178"/>
    <x v="0"/>
    <x v="6"/>
    <x v="2"/>
    <x v="1"/>
  </r>
  <r>
    <n v="20199499"/>
    <x v="197"/>
    <n v="7271925"/>
    <n v="13363"/>
    <x v="24"/>
    <x v="1"/>
    <s v="Herren"/>
    <n v="3"/>
    <n v="116.79831932773111"/>
    <n v="350.39495798319331"/>
    <n v="37308"/>
    <x v="1"/>
    <x v="1"/>
    <x v="2"/>
    <x v="1"/>
  </r>
  <r>
    <n v="89823614"/>
    <x v="198"/>
    <n v="7102255"/>
    <n v="12086"/>
    <x v="16"/>
    <x v="3"/>
    <s v="Herren"/>
    <n v="3"/>
    <n v="248.73109243697482"/>
    <n v="746.19327731092449"/>
    <s v="06571"/>
    <x v="1"/>
    <x v="1"/>
    <x v="2"/>
    <x v="4"/>
  </r>
  <r>
    <n v="86837934"/>
    <x v="199"/>
    <n v="1790486"/>
    <n v="12725"/>
    <x v="3"/>
    <x v="3"/>
    <s v="Herren"/>
    <n v="1"/>
    <n v="263.85714285714289"/>
    <n v="263.85714285714289"/>
    <n v="93086"/>
    <x v="0"/>
    <x v="6"/>
    <x v="4"/>
    <x v="0"/>
  </r>
  <r>
    <n v="74209870"/>
    <x v="199"/>
    <n v="8876296"/>
    <n v="12086"/>
    <x v="16"/>
    <x v="3"/>
    <s v="Herren"/>
    <n v="2"/>
    <n v="248.73109243697482"/>
    <n v="497.46218487394964"/>
    <n v="82256"/>
    <x v="0"/>
    <x v="6"/>
    <x v="1"/>
    <x v="0"/>
  </r>
  <r>
    <n v="71744229"/>
    <x v="199"/>
    <n v="1236194"/>
    <n v="12735"/>
    <x v="50"/>
    <x v="3"/>
    <s v="Damen"/>
    <n v="2"/>
    <n v="268.05882352941177"/>
    <n v="536.11764705882354"/>
    <n v="38685"/>
    <x v="3"/>
    <x v="9"/>
    <x v="0"/>
    <x v="0"/>
  </r>
  <r>
    <n v="71744229"/>
    <x v="199"/>
    <n v="1236194"/>
    <n v="12634"/>
    <x v="41"/>
    <x v="3"/>
    <s v="Herren"/>
    <n v="3"/>
    <n v="265.53781512605042"/>
    <n v="796.61344537815125"/>
    <n v="38685"/>
    <x v="3"/>
    <x v="9"/>
    <x v="0"/>
    <x v="0"/>
  </r>
  <r>
    <n v="71744229"/>
    <x v="199"/>
    <n v="1236194"/>
    <n v="12430"/>
    <x v="61"/>
    <x v="3"/>
    <s v="Damen"/>
    <n v="2"/>
    <n v="256.29411764705884"/>
    <n v="512.58823529411768"/>
    <n v="38685"/>
    <x v="3"/>
    <x v="9"/>
    <x v="0"/>
    <x v="0"/>
  </r>
  <r>
    <n v="71643810"/>
    <x v="199"/>
    <n v="9078910"/>
    <n v="10557"/>
    <x v="0"/>
    <x v="0"/>
    <s v="Herren"/>
    <n v="3"/>
    <n v="132.76470588235296"/>
    <n v="398.2941176470589"/>
    <n v="67098"/>
    <x v="2"/>
    <x v="7"/>
    <x v="1"/>
    <x v="0"/>
  </r>
  <r>
    <n v="74209870"/>
    <x v="199"/>
    <n v="8876296"/>
    <n v="13685"/>
    <x v="17"/>
    <x v="1"/>
    <s v="Damen"/>
    <n v="3"/>
    <n v="122.68067226890757"/>
    <n v="368.0420168067227"/>
    <n v="82256"/>
    <x v="0"/>
    <x v="6"/>
    <x v="1"/>
    <x v="0"/>
  </r>
  <r>
    <n v="74209870"/>
    <x v="199"/>
    <n v="8876296"/>
    <n v="13653"/>
    <x v="38"/>
    <x v="1"/>
    <s v="Damen"/>
    <n v="3"/>
    <n v="121.00000000000001"/>
    <n v="363.00000000000006"/>
    <n v="82256"/>
    <x v="0"/>
    <x v="6"/>
    <x v="1"/>
    <x v="0"/>
  </r>
  <r>
    <n v="27684137"/>
    <x v="199"/>
    <n v="7060635"/>
    <n v="13363"/>
    <x v="24"/>
    <x v="1"/>
    <s v="Herren"/>
    <n v="2"/>
    <n v="116.79831932773111"/>
    <n v="233.59663865546221"/>
    <n v="63225"/>
    <x v="2"/>
    <x v="5"/>
    <x v="0"/>
    <x v="1"/>
  </r>
  <r>
    <n v="86837934"/>
    <x v="199"/>
    <n v="1790486"/>
    <n v="11175"/>
    <x v="21"/>
    <x v="2"/>
    <s v="Damen"/>
    <n v="2"/>
    <n v="71.420168067226896"/>
    <n v="142.84033613445379"/>
    <n v="93086"/>
    <x v="0"/>
    <x v="6"/>
    <x v="4"/>
    <x v="0"/>
  </r>
  <r>
    <n v="78064910"/>
    <x v="200"/>
    <n v="4477862"/>
    <n v="12153"/>
    <x v="9"/>
    <x v="3"/>
    <s v="Herren"/>
    <n v="3"/>
    <n v="247.89075630252103"/>
    <n v="743.67226890756308"/>
    <n v="24782"/>
    <x v="3"/>
    <x v="13"/>
    <x v="0"/>
    <x v="0"/>
  </r>
  <r>
    <n v="76224927"/>
    <x v="200"/>
    <n v="5429940"/>
    <n v="12086"/>
    <x v="16"/>
    <x v="3"/>
    <s v="Herren"/>
    <n v="2"/>
    <n v="248.73109243697482"/>
    <n v="497.46218487394964"/>
    <n v="34576"/>
    <x v="2"/>
    <x v="5"/>
    <x v="2"/>
    <x v="0"/>
  </r>
  <r>
    <n v="76224927"/>
    <x v="200"/>
    <n v="5429940"/>
    <n v="13111"/>
    <x v="34"/>
    <x v="1"/>
    <s v="Damen"/>
    <n v="2"/>
    <n v="113.43697478991598"/>
    <n v="226.87394957983196"/>
    <n v="34576"/>
    <x v="2"/>
    <x v="5"/>
    <x v="2"/>
    <x v="0"/>
  </r>
  <r>
    <n v="76224927"/>
    <x v="200"/>
    <n v="5429940"/>
    <n v="13320"/>
    <x v="18"/>
    <x v="1"/>
    <s v="Herren"/>
    <n v="2"/>
    <n v="110.07563025210085"/>
    <n v="220.1512605042017"/>
    <n v="34576"/>
    <x v="2"/>
    <x v="5"/>
    <x v="2"/>
    <x v="0"/>
  </r>
  <r>
    <n v="31695948"/>
    <x v="200"/>
    <n v="6601313"/>
    <n v="12058"/>
    <x v="44"/>
    <x v="3"/>
    <s v="Damen"/>
    <n v="3"/>
    <n v="267.218487394958"/>
    <n v="801.65546218487407"/>
    <n v="49186"/>
    <x v="3"/>
    <x v="9"/>
    <x v="4"/>
    <x v="1"/>
  </r>
  <r>
    <n v="31695948"/>
    <x v="200"/>
    <n v="6601313"/>
    <n v="12849"/>
    <x v="10"/>
    <x v="3"/>
    <s v="Herren"/>
    <n v="3"/>
    <n v="255.45378151260505"/>
    <n v="766.36134453781517"/>
    <n v="49186"/>
    <x v="3"/>
    <x v="9"/>
    <x v="4"/>
    <x v="1"/>
  </r>
  <r>
    <n v="31695948"/>
    <x v="200"/>
    <n v="6601313"/>
    <n v="13337"/>
    <x v="23"/>
    <x v="1"/>
    <s v="Herren"/>
    <n v="2"/>
    <n v="118.47899159663866"/>
    <n v="236.95798319327733"/>
    <n v="49186"/>
    <x v="3"/>
    <x v="9"/>
    <x v="4"/>
    <x v="1"/>
  </r>
  <r>
    <n v="17535141"/>
    <x v="200"/>
    <n v="8120097"/>
    <n v="10722"/>
    <x v="40"/>
    <x v="0"/>
    <s v="Herren"/>
    <n v="3"/>
    <n v="136.96638655462186"/>
    <n v="410.89915966386559"/>
    <n v="39444"/>
    <x v="1"/>
    <x v="4"/>
    <x v="0"/>
    <x v="1"/>
  </r>
  <r>
    <n v="17535141"/>
    <x v="200"/>
    <n v="8120097"/>
    <n v="11040"/>
    <x v="37"/>
    <x v="2"/>
    <s v="Damen"/>
    <n v="2"/>
    <n v="65.537815126050418"/>
    <n v="131.07563025210084"/>
    <n v="39444"/>
    <x v="1"/>
    <x v="4"/>
    <x v="0"/>
    <x v="1"/>
  </r>
  <r>
    <n v="17535141"/>
    <x v="200"/>
    <n v="8120097"/>
    <n v="11036"/>
    <x v="53"/>
    <x v="2"/>
    <s v="Damen"/>
    <n v="3"/>
    <n v="68.058823529411768"/>
    <n v="204.1764705882353"/>
    <n v="39444"/>
    <x v="1"/>
    <x v="4"/>
    <x v="0"/>
    <x v="1"/>
  </r>
  <r>
    <n v="76271315"/>
    <x v="201"/>
    <n v="5359855"/>
    <n v="12499"/>
    <x v="42"/>
    <x v="3"/>
    <s v="Damen"/>
    <n v="1"/>
    <n v="248.73109243697482"/>
    <n v="248.73109243697482"/>
    <n v="77652"/>
    <x v="0"/>
    <x v="0"/>
    <x v="0"/>
    <x v="0"/>
  </r>
  <r>
    <n v="76271315"/>
    <x v="201"/>
    <n v="5359855"/>
    <n v="13397"/>
    <x v="35"/>
    <x v="1"/>
    <s v="Damen"/>
    <n v="3"/>
    <n v="117.63865546218489"/>
    <n v="352.91596638655466"/>
    <n v="77652"/>
    <x v="0"/>
    <x v="0"/>
    <x v="0"/>
    <x v="0"/>
  </r>
  <r>
    <n v="76271315"/>
    <x v="201"/>
    <n v="5359855"/>
    <n v="13363"/>
    <x v="24"/>
    <x v="1"/>
    <s v="Herren"/>
    <n v="3"/>
    <n v="116.79831932773111"/>
    <n v="350.39495798319331"/>
    <n v="77652"/>
    <x v="0"/>
    <x v="0"/>
    <x v="0"/>
    <x v="0"/>
  </r>
  <r>
    <n v="76271315"/>
    <x v="201"/>
    <n v="5359855"/>
    <n v="10331"/>
    <x v="32"/>
    <x v="0"/>
    <s v="Herren"/>
    <n v="2"/>
    <n v="141.16806722689077"/>
    <n v="282.33613445378154"/>
    <n v="77652"/>
    <x v="0"/>
    <x v="0"/>
    <x v="0"/>
    <x v="0"/>
  </r>
  <r>
    <n v="76271315"/>
    <x v="201"/>
    <n v="5359855"/>
    <n v="10331"/>
    <x v="32"/>
    <x v="0"/>
    <s v="Herren"/>
    <n v="2"/>
    <n v="141.16806722689077"/>
    <n v="282.33613445378154"/>
    <n v="77652"/>
    <x v="0"/>
    <x v="0"/>
    <x v="0"/>
    <x v="0"/>
  </r>
  <r>
    <n v="36576690"/>
    <x v="201"/>
    <n v="6126004"/>
    <n v="10331"/>
    <x v="32"/>
    <x v="0"/>
    <s v="Herren"/>
    <n v="2"/>
    <n v="141.16806722689077"/>
    <n v="282.33613445378154"/>
    <n v="95119"/>
    <x v="0"/>
    <x v="6"/>
    <x v="0"/>
    <x v="1"/>
  </r>
  <r>
    <n v="11266769"/>
    <x v="201"/>
    <n v="3612810"/>
    <n v="11518"/>
    <x v="6"/>
    <x v="2"/>
    <s v="Herren"/>
    <n v="2"/>
    <n v="63.016806722689076"/>
    <n v="126.03361344537815"/>
    <n v="51491"/>
    <x v="2"/>
    <x v="3"/>
    <x v="4"/>
    <x v="1"/>
  </r>
  <r>
    <n v="11266769"/>
    <x v="201"/>
    <n v="3612810"/>
    <n v="12098"/>
    <x v="58"/>
    <x v="3"/>
    <s v="Herren"/>
    <n v="2"/>
    <n v="257.97478991596643"/>
    <n v="515.94957983193285"/>
    <n v="51491"/>
    <x v="2"/>
    <x v="3"/>
    <x v="4"/>
    <x v="1"/>
  </r>
  <r>
    <n v="11266769"/>
    <x v="201"/>
    <n v="3612810"/>
    <n v="13355"/>
    <x v="55"/>
    <x v="1"/>
    <s v="Herren"/>
    <n v="2"/>
    <n v="123.52100840336136"/>
    <n v="247.04201680672273"/>
    <n v="51491"/>
    <x v="2"/>
    <x v="3"/>
    <x v="4"/>
    <x v="1"/>
  </r>
  <r>
    <n v="98314472"/>
    <x v="202"/>
    <n v="5064035"/>
    <n v="10331"/>
    <x v="32"/>
    <x v="0"/>
    <s v="Herren"/>
    <n v="3"/>
    <n v="141.16806722689077"/>
    <n v="423.50420168067228"/>
    <n v="39240"/>
    <x v="1"/>
    <x v="4"/>
    <x v="0"/>
    <x v="2"/>
  </r>
  <r>
    <n v="98314472"/>
    <x v="202"/>
    <n v="5064035"/>
    <n v="10181"/>
    <x v="5"/>
    <x v="0"/>
    <s v="Herren"/>
    <n v="2"/>
    <n v="134.44537815126051"/>
    <n v="268.89075630252103"/>
    <n v="39240"/>
    <x v="1"/>
    <x v="4"/>
    <x v="0"/>
    <x v="2"/>
  </r>
  <r>
    <n v="98314472"/>
    <x v="202"/>
    <n v="5064035"/>
    <n v="12430"/>
    <x v="61"/>
    <x v="3"/>
    <s v="Damen"/>
    <n v="2"/>
    <n v="256.29411764705884"/>
    <n v="512.58823529411768"/>
    <n v="39240"/>
    <x v="1"/>
    <x v="4"/>
    <x v="0"/>
    <x v="2"/>
  </r>
  <r>
    <n v="87945408"/>
    <x v="202"/>
    <n v="8234227"/>
    <n v="12551"/>
    <x v="22"/>
    <x v="3"/>
    <s v="Herren"/>
    <n v="1"/>
    <n v="259.65546218487395"/>
    <n v="259.65546218487395"/>
    <n v="84494"/>
    <x v="0"/>
    <x v="6"/>
    <x v="3"/>
    <x v="0"/>
  </r>
  <r>
    <n v="50626957"/>
    <x v="202"/>
    <n v="4868631"/>
    <n v="12086"/>
    <x v="16"/>
    <x v="3"/>
    <s v="Herren"/>
    <n v="1"/>
    <n v="248.73109243697482"/>
    <n v="248.73109243697482"/>
    <n v="72108"/>
    <x v="0"/>
    <x v="0"/>
    <x v="1"/>
    <x v="1"/>
  </r>
  <r>
    <n v="45150787"/>
    <x v="202"/>
    <n v="2448514"/>
    <n v="10381"/>
    <x v="12"/>
    <x v="0"/>
    <s v="Damen"/>
    <n v="3"/>
    <n v="132.76470588235296"/>
    <n v="398.2941176470589"/>
    <n v="51491"/>
    <x v="2"/>
    <x v="3"/>
    <x v="0"/>
    <x v="1"/>
  </r>
  <r>
    <n v="45150787"/>
    <x v="202"/>
    <n v="2448514"/>
    <n v="12149"/>
    <x v="27"/>
    <x v="3"/>
    <s v="Damen"/>
    <n v="2"/>
    <n v="264.69747899159665"/>
    <n v="529.39495798319331"/>
    <n v="51491"/>
    <x v="2"/>
    <x v="3"/>
    <x v="0"/>
    <x v="1"/>
  </r>
  <r>
    <n v="45150787"/>
    <x v="202"/>
    <n v="2448514"/>
    <n v="13394"/>
    <x v="57"/>
    <x v="1"/>
    <s v="Herren"/>
    <n v="3"/>
    <n v="123.52100840336136"/>
    <n v="370.56302521008411"/>
    <n v="51491"/>
    <x v="2"/>
    <x v="3"/>
    <x v="0"/>
    <x v="1"/>
  </r>
  <r>
    <n v="87945408"/>
    <x v="202"/>
    <n v="8234227"/>
    <n v="13337"/>
    <x v="23"/>
    <x v="1"/>
    <s v="Herren"/>
    <n v="2"/>
    <n v="118.47899159663866"/>
    <n v="236.95798319327733"/>
    <n v="84494"/>
    <x v="0"/>
    <x v="6"/>
    <x v="3"/>
    <x v="0"/>
  </r>
  <r>
    <n v="38424577"/>
    <x v="202"/>
    <n v="4069721"/>
    <n v="11561"/>
    <x v="13"/>
    <x v="2"/>
    <s v="Herren"/>
    <n v="2"/>
    <n v="66.378151260504197"/>
    <n v="132.75630252100839"/>
    <n v="46499"/>
    <x v="2"/>
    <x v="3"/>
    <x v="0"/>
    <x v="1"/>
  </r>
  <r>
    <n v="87945408"/>
    <x v="202"/>
    <n v="8234227"/>
    <n v="11341"/>
    <x v="4"/>
    <x v="2"/>
    <s v="Herren"/>
    <n v="2"/>
    <n v="63.857142857142854"/>
    <n v="127.71428571428571"/>
    <n v="84494"/>
    <x v="0"/>
    <x v="6"/>
    <x v="3"/>
    <x v="0"/>
  </r>
  <r>
    <n v="84004916"/>
    <x v="203"/>
    <n v="7668443"/>
    <n v="11175"/>
    <x v="21"/>
    <x v="2"/>
    <s v="Damen"/>
    <n v="2"/>
    <n v="71.420168067226896"/>
    <n v="142.84033613445379"/>
    <n v="38723"/>
    <x v="3"/>
    <x v="9"/>
    <x v="2"/>
    <x v="0"/>
  </r>
  <r>
    <n v="84004916"/>
    <x v="203"/>
    <n v="7668443"/>
    <n v="12495"/>
    <x v="54"/>
    <x v="3"/>
    <s v="Damen"/>
    <n v="2"/>
    <n v="264.69747899159665"/>
    <n v="529.39495798319331"/>
    <n v="38723"/>
    <x v="3"/>
    <x v="9"/>
    <x v="2"/>
    <x v="0"/>
  </r>
  <r>
    <n v="84004916"/>
    <x v="203"/>
    <n v="7668443"/>
    <n v="13363"/>
    <x v="24"/>
    <x v="1"/>
    <s v="Herren"/>
    <n v="3"/>
    <n v="116.79831932773111"/>
    <n v="350.39495798319331"/>
    <n v="38723"/>
    <x v="3"/>
    <x v="9"/>
    <x v="2"/>
    <x v="0"/>
  </r>
  <r>
    <n v="41412366"/>
    <x v="203"/>
    <n v="9533992"/>
    <n v="13337"/>
    <x v="23"/>
    <x v="1"/>
    <s v="Herren"/>
    <n v="2"/>
    <n v="118.47899159663866"/>
    <n v="236.95798319327733"/>
    <n v="86825"/>
    <x v="0"/>
    <x v="6"/>
    <x v="3"/>
    <x v="1"/>
  </r>
  <r>
    <n v="15525334"/>
    <x v="203"/>
    <n v="3875335"/>
    <n v="12710"/>
    <x v="56"/>
    <x v="3"/>
    <s v="Damen"/>
    <n v="3"/>
    <n v="259.65546218487395"/>
    <n v="778.96638655462186"/>
    <s v="07629"/>
    <x v="1"/>
    <x v="1"/>
    <x v="4"/>
    <x v="1"/>
  </r>
  <r>
    <n v="91428699"/>
    <x v="204"/>
    <n v="2597629"/>
    <n v="12153"/>
    <x v="9"/>
    <x v="3"/>
    <s v="Herren"/>
    <n v="2"/>
    <n v="247.89075630252103"/>
    <n v="495.78151260504205"/>
    <n v="38518"/>
    <x v="3"/>
    <x v="9"/>
    <x v="1"/>
    <x v="3"/>
  </r>
  <r>
    <n v="41156677"/>
    <x v="204"/>
    <n v="5515963"/>
    <n v="12634"/>
    <x v="41"/>
    <x v="3"/>
    <s v="Herren"/>
    <n v="2"/>
    <n v="265.53781512605042"/>
    <n v="531.07563025210084"/>
    <n v="69214"/>
    <x v="0"/>
    <x v="0"/>
    <x v="0"/>
    <x v="1"/>
  </r>
  <r>
    <n v="94010307"/>
    <x v="204"/>
    <n v="9384058"/>
    <n v="11733"/>
    <x v="11"/>
    <x v="2"/>
    <s v="Damen"/>
    <n v="3"/>
    <n v="73.100840336134453"/>
    <n v="219.30252100840335"/>
    <n v="75323"/>
    <x v="0"/>
    <x v="0"/>
    <x v="1"/>
    <x v="3"/>
  </r>
  <r>
    <n v="94010307"/>
    <x v="204"/>
    <n v="9384058"/>
    <n v="11156"/>
    <x v="14"/>
    <x v="2"/>
    <s v="Herren"/>
    <n v="2"/>
    <n v="74.78151260504201"/>
    <n v="149.56302521008402"/>
    <n v="75323"/>
    <x v="0"/>
    <x v="0"/>
    <x v="1"/>
    <x v="3"/>
  </r>
  <r>
    <n v="94010307"/>
    <x v="204"/>
    <n v="9384058"/>
    <n v="11969"/>
    <x v="59"/>
    <x v="2"/>
    <s v="Damen"/>
    <n v="2"/>
    <n v="66.378151260504197"/>
    <n v="132.75630252100839"/>
    <n v="75323"/>
    <x v="0"/>
    <x v="0"/>
    <x v="1"/>
    <x v="3"/>
  </r>
  <r>
    <n v="43902223"/>
    <x v="205"/>
    <n v="2242441"/>
    <n v="12725"/>
    <x v="3"/>
    <x v="3"/>
    <s v="Herren"/>
    <n v="2"/>
    <n v="263.85714285714289"/>
    <n v="527.71428571428578"/>
    <n v="63785"/>
    <x v="0"/>
    <x v="6"/>
    <x v="0"/>
    <x v="1"/>
  </r>
  <r>
    <n v="61313106"/>
    <x v="205"/>
    <n v="2274328"/>
    <n v="11431"/>
    <x v="45"/>
    <x v="2"/>
    <s v="Damen"/>
    <n v="2"/>
    <n v="63.857142857142854"/>
    <n v="127.71428571428571"/>
    <n v="16259"/>
    <x v="1"/>
    <x v="2"/>
    <x v="3"/>
    <x v="1"/>
  </r>
  <r>
    <n v="55674694"/>
    <x v="205"/>
    <n v="5753031"/>
    <n v="10722"/>
    <x v="40"/>
    <x v="0"/>
    <s v="Herren"/>
    <n v="3"/>
    <n v="136.96638655462186"/>
    <n v="410.89915966386559"/>
    <n v="99880"/>
    <x v="1"/>
    <x v="1"/>
    <x v="0"/>
    <x v="1"/>
  </r>
  <r>
    <n v="55674694"/>
    <x v="205"/>
    <n v="5753031"/>
    <n v="12551"/>
    <x v="22"/>
    <x v="3"/>
    <s v="Herren"/>
    <n v="3"/>
    <n v="259.65546218487395"/>
    <n v="778.96638655462186"/>
    <n v="99880"/>
    <x v="1"/>
    <x v="1"/>
    <x v="0"/>
    <x v="1"/>
  </r>
  <r>
    <n v="55674694"/>
    <x v="205"/>
    <n v="5753031"/>
    <n v="13791"/>
    <x v="1"/>
    <x v="1"/>
    <s v="Damen"/>
    <n v="2"/>
    <n v="125.20168067226892"/>
    <n v="250.40336134453784"/>
    <n v="99880"/>
    <x v="1"/>
    <x v="1"/>
    <x v="0"/>
    <x v="1"/>
  </r>
  <r>
    <n v="22291360"/>
    <x v="206"/>
    <n v="5594197"/>
    <n v="12551"/>
    <x v="22"/>
    <x v="3"/>
    <s v="Herren"/>
    <n v="2"/>
    <n v="259.65546218487395"/>
    <n v="519.31092436974791"/>
    <n v="78267"/>
    <x v="0"/>
    <x v="0"/>
    <x v="3"/>
    <x v="1"/>
  </r>
  <r>
    <n v="49894955"/>
    <x v="206"/>
    <n v="8335944"/>
    <n v="10352"/>
    <x v="31"/>
    <x v="0"/>
    <s v="Herren"/>
    <n v="3"/>
    <n v="127.72268907563027"/>
    <n v="383.1680672268908"/>
    <s v="04668"/>
    <x v="1"/>
    <x v="11"/>
    <x v="2"/>
    <x v="1"/>
  </r>
  <r>
    <n v="81344188"/>
    <x v="207"/>
    <n v="5945147"/>
    <n v="10198"/>
    <x v="47"/>
    <x v="0"/>
    <s v="Damen"/>
    <n v="2"/>
    <n v="130.24369747899161"/>
    <n v="260.48739495798321"/>
    <s v="07973"/>
    <x v="1"/>
    <x v="1"/>
    <x v="3"/>
    <x v="0"/>
  </r>
  <r>
    <n v="13327982"/>
    <x v="207"/>
    <n v="2053301"/>
    <n v="13320"/>
    <x v="18"/>
    <x v="1"/>
    <s v="Herren"/>
    <n v="3"/>
    <n v="110.07563025210085"/>
    <n v="330.22689075630257"/>
    <n v="95119"/>
    <x v="0"/>
    <x v="6"/>
    <x v="0"/>
    <x v="1"/>
  </r>
  <r>
    <n v="85327023"/>
    <x v="208"/>
    <n v="1992540"/>
    <n v="13699"/>
    <x v="25"/>
    <x v="1"/>
    <s v="Damen"/>
    <n v="2"/>
    <n v="119.31932773109244"/>
    <n v="238.63865546218489"/>
    <n v="31582"/>
    <x v="3"/>
    <x v="9"/>
    <x v="1"/>
    <x v="0"/>
  </r>
  <r>
    <n v="41027479"/>
    <x v="208"/>
    <n v="9061554"/>
    <n v="12899"/>
    <x v="8"/>
    <x v="3"/>
    <s v="Damen"/>
    <n v="1"/>
    <n v="268.05882352941177"/>
    <n v="268.05882352941177"/>
    <n v="74592"/>
    <x v="0"/>
    <x v="0"/>
    <x v="0"/>
    <x v="1"/>
  </r>
  <r>
    <n v="41027479"/>
    <x v="208"/>
    <n v="9061554"/>
    <n v="10331"/>
    <x v="32"/>
    <x v="0"/>
    <s v="Herren"/>
    <n v="3"/>
    <n v="141.16806722689077"/>
    <n v="423.50420168067228"/>
    <n v="74592"/>
    <x v="0"/>
    <x v="0"/>
    <x v="0"/>
    <x v="1"/>
  </r>
  <r>
    <n v="73016077"/>
    <x v="208"/>
    <n v="8372203"/>
    <n v="10352"/>
    <x v="31"/>
    <x v="0"/>
    <s v="Herren"/>
    <n v="3"/>
    <n v="127.72268907563027"/>
    <n v="383.1680672268908"/>
    <n v="63679"/>
    <x v="2"/>
    <x v="5"/>
    <x v="2"/>
    <x v="0"/>
  </r>
  <r>
    <n v="73016077"/>
    <x v="208"/>
    <n v="8372203"/>
    <n v="11431"/>
    <x v="45"/>
    <x v="2"/>
    <s v="Damen"/>
    <n v="3"/>
    <n v="63.857142857142854"/>
    <n v="191.57142857142856"/>
    <n v="63679"/>
    <x v="2"/>
    <x v="5"/>
    <x v="2"/>
    <x v="0"/>
  </r>
  <r>
    <n v="73016077"/>
    <x v="208"/>
    <n v="8372203"/>
    <n v="13320"/>
    <x v="18"/>
    <x v="1"/>
    <s v="Herren"/>
    <n v="3"/>
    <n v="110.07563025210085"/>
    <n v="330.22689075630257"/>
    <n v="63679"/>
    <x v="2"/>
    <x v="5"/>
    <x v="2"/>
    <x v="0"/>
  </r>
  <r>
    <n v="55352517"/>
    <x v="208"/>
    <n v="9799208"/>
    <n v="10198"/>
    <x v="47"/>
    <x v="0"/>
    <s v="Damen"/>
    <n v="3"/>
    <n v="130.24369747899161"/>
    <n v="390.73109243697479"/>
    <n v="95514"/>
    <x v="0"/>
    <x v="6"/>
    <x v="1"/>
    <x v="1"/>
  </r>
  <r>
    <n v="41027479"/>
    <x v="208"/>
    <n v="9061554"/>
    <n v="11081"/>
    <x v="2"/>
    <x v="2"/>
    <s v="Damen"/>
    <n v="3"/>
    <n v="70.579831932773104"/>
    <n v="211.7394957983193"/>
    <n v="74592"/>
    <x v="0"/>
    <x v="0"/>
    <x v="0"/>
    <x v="1"/>
  </r>
  <r>
    <n v="94832963"/>
    <x v="209"/>
    <n v="7102255"/>
    <n v="10557"/>
    <x v="0"/>
    <x v="0"/>
    <s v="Herren"/>
    <n v="2"/>
    <n v="132.76470588235296"/>
    <n v="265.52941176470591"/>
    <s v="06571"/>
    <x v="1"/>
    <x v="1"/>
    <x v="3"/>
    <x v="3"/>
  </r>
  <r>
    <n v="94832963"/>
    <x v="209"/>
    <n v="7102255"/>
    <n v="10722"/>
    <x v="40"/>
    <x v="0"/>
    <s v="Herren"/>
    <n v="3"/>
    <n v="136.96638655462186"/>
    <n v="410.89915966386559"/>
    <s v="06571"/>
    <x v="1"/>
    <x v="1"/>
    <x v="3"/>
    <x v="3"/>
  </r>
  <r>
    <n v="94832963"/>
    <x v="209"/>
    <n v="7102255"/>
    <n v="12098"/>
    <x v="58"/>
    <x v="3"/>
    <s v="Herren"/>
    <n v="3"/>
    <n v="257.97478991596643"/>
    <n v="773.92436974789928"/>
    <s v="06571"/>
    <x v="1"/>
    <x v="1"/>
    <x v="3"/>
    <x v="3"/>
  </r>
  <r>
    <n v="84993631"/>
    <x v="209"/>
    <n v="5042140"/>
    <n v="13355"/>
    <x v="55"/>
    <x v="1"/>
    <s v="Herren"/>
    <n v="3"/>
    <n v="123.52100840336136"/>
    <n v="370.56302521008411"/>
    <n v="37213"/>
    <x v="2"/>
    <x v="5"/>
    <x v="4"/>
    <x v="0"/>
  </r>
  <r>
    <n v="66198407"/>
    <x v="209"/>
    <n v="6783855"/>
    <n v="10352"/>
    <x v="31"/>
    <x v="0"/>
    <s v="Herren"/>
    <n v="2"/>
    <n v="127.72268907563027"/>
    <n v="255.44537815126054"/>
    <n v="40213"/>
    <x v="2"/>
    <x v="3"/>
    <x v="0"/>
    <x v="0"/>
  </r>
  <r>
    <n v="66198407"/>
    <x v="209"/>
    <n v="6783855"/>
    <n v="11040"/>
    <x v="37"/>
    <x v="2"/>
    <s v="Damen"/>
    <n v="3"/>
    <n v="65.537815126050418"/>
    <n v="196.61344537815125"/>
    <n v="40213"/>
    <x v="2"/>
    <x v="3"/>
    <x v="0"/>
    <x v="0"/>
  </r>
  <r>
    <n v="66198407"/>
    <x v="209"/>
    <n v="6783855"/>
    <n v="13363"/>
    <x v="24"/>
    <x v="1"/>
    <s v="Herren"/>
    <n v="2"/>
    <n v="116.79831932773111"/>
    <n v="233.59663865546221"/>
    <n v="40213"/>
    <x v="2"/>
    <x v="3"/>
    <x v="0"/>
    <x v="0"/>
  </r>
  <r>
    <n v="85823326"/>
    <x v="210"/>
    <n v="8944875"/>
    <n v="12098"/>
    <x v="58"/>
    <x v="3"/>
    <s v="Herren"/>
    <n v="3"/>
    <n v="257.97478991596643"/>
    <n v="773.92436974789928"/>
    <n v="28195"/>
    <x v="3"/>
    <x v="14"/>
    <x v="4"/>
    <x v="0"/>
  </r>
  <r>
    <n v="85823326"/>
    <x v="210"/>
    <n v="8944875"/>
    <n v="12499"/>
    <x v="42"/>
    <x v="3"/>
    <s v="Damen"/>
    <n v="3"/>
    <n v="248.73109243697482"/>
    <n v="746.19327731092449"/>
    <n v="28195"/>
    <x v="3"/>
    <x v="14"/>
    <x v="4"/>
    <x v="0"/>
  </r>
  <r>
    <n v="85823326"/>
    <x v="210"/>
    <n v="8944875"/>
    <n v="13699"/>
    <x v="25"/>
    <x v="1"/>
    <s v="Damen"/>
    <n v="3"/>
    <n v="119.31932773109244"/>
    <n v="357.9579831932773"/>
    <n v="28195"/>
    <x v="3"/>
    <x v="14"/>
    <x v="4"/>
    <x v="0"/>
  </r>
  <r>
    <n v="75783281"/>
    <x v="210"/>
    <n v="4875947"/>
    <n v="13394"/>
    <x v="57"/>
    <x v="1"/>
    <s v="Herren"/>
    <n v="3"/>
    <n v="123.52100840336136"/>
    <n v="370.56302521008411"/>
    <n v="35781"/>
    <x v="2"/>
    <x v="5"/>
    <x v="3"/>
    <x v="0"/>
  </r>
  <r>
    <n v="49419853"/>
    <x v="210"/>
    <n v="5903314"/>
    <n v="13394"/>
    <x v="57"/>
    <x v="1"/>
    <s v="Herren"/>
    <n v="2"/>
    <n v="123.52100840336136"/>
    <n v="247.04201680672273"/>
    <n v="79576"/>
    <x v="0"/>
    <x v="0"/>
    <x v="0"/>
    <x v="1"/>
  </r>
  <r>
    <n v="49419853"/>
    <x v="210"/>
    <n v="5903314"/>
    <n v="11341"/>
    <x v="4"/>
    <x v="2"/>
    <s v="Herren"/>
    <n v="3"/>
    <n v="63.857142857142854"/>
    <n v="191.57142857142856"/>
    <n v="79576"/>
    <x v="0"/>
    <x v="0"/>
    <x v="0"/>
    <x v="1"/>
  </r>
  <r>
    <n v="32935194"/>
    <x v="210"/>
    <n v="4870514"/>
    <n v="11175"/>
    <x v="21"/>
    <x v="2"/>
    <s v="Damen"/>
    <n v="2"/>
    <n v="71.420168067226896"/>
    <n v="142.84033613445379"/>
    <n v="69250"/>
    <x v="0"/>
    <x v="0"/>
    <x v="4"/>
    <x v="1"/>
  </r>
  <r>
    <n v="77570974"/>
    <x v="211"/>
    <n v="5507729"/>
    <n v="12149"/>
    <x v="27"/>
    <x v="3"/>
    <s v="Damen"/>
    <n v="1"/>
    <n v="264.69747899159665"/>
    <n v="264.69747899159665"/>
    <n v="89143"/>
    <x v="0"/>
    <x v="0"/>
    <x v="1"/>
    <x v="0"/>
  </r>
  <r>
    <n v="88659265"/>
    <x v="211"/>
    <n v="5064035"/>
    <n v="11341"/>
    <x v="4"/>
    <x v="2"/>
    <s v="Herren"/>
    <n v="3"/>
    <n v="63.857142857142854"/>
    <n v="191.57142857142856"/>
    <n v="39240"/>
    <x v="1"/>
    <x v="4"/>
    <x v="0"/>
    <x v="4"/>
  </r>
  <r>
    <n v="88659265"/>
    <x v="211"/>
    <n v="5064035"/>
    <n v="11341"/>
    <x v="4"/>
    <x v="2"/>
    <s v="Herren"/>
    <n v="2"/>
    <n v="63.857142857142854"/>
    <n v="127.71428571428571"/>
    <n v="39240"/>
    <x v="1"/>
    <x v="4"/>
    <x v="0"/>
    <x v="4"/>
  </r>
  <r>
    <n v="88659265"/>
    <x v="211"/>
    <n v="5064035"/>
    <n v="12849"/>
    <x v="10"/>
    <x v="3"/>
    <s v="Herren"/>
    <n v="3"/>
    <n v="255.45378151260505"/>
    <n v="766.36134453781517"/>
    <n v="39240"/>
    <x v="1"/>
    <x v="4"/>
    <x v="0"/>
    <x v="4"/>
  </r>
  <r>
    <n v="53878336"/>
    <x v="211"/>
    <n v="2292993"/>
    <n v="12899"/>
    <x v="8"/>
    <x v="3"/>
    <s v="Damen"/>
    <n v="2"/>
    <n v="268.05882352941177"/>
    <n v="536.11764705882354"/>
    <n v="85290"/>
    <x v="0"/>
    <x v="6"/>
    <x v="4"/>
    <x v="1"/>
  </r>
  <r>
    <n v="80677887"/>
    <x v="211"/>
    <n v="6864051"/>
    <n v="11518"/>
    <x v="6"/>
    <x v="2"/>
    <s v="Herren"/>
    <n v="3"/>
    <n v="63.016806722689076"/>
    <n v="189.05042016806723"/>
    <n v="15837"/>
    <x v="1"/>
    <x v="2"/>
    <x v="0"/>
    <x v="0"/>
  </r>
  <r>
    <n v="77570974"/>
    <x v="211"/>
    <n v="5507729"/>
    <n v="10557"/>
    <x v="0"/>
    <x v="0"/>
    <s v="Herren"/>
    <n v="3"/>
    <n v="132.76470588235296"/>
    <n v="398.2941176470589"/>
    <n v="89143"/>
    <x v="0"/>
    <x v="0"/>
    <x v="1"/>
    <x v="0"/>
  </r>
  <r>
    <n v="77570974"/>
    <x v="211"/>
    <n v="5507729"/>
    <n v="13337"/>
    <x v="23"/>
    <x v="1"/>
    <s v="Herren"/>
    <n v="2"/>
    <n v="118.47899159663866"/>
    <n v="236.95798319327733"/>
    <n v="89143"/>
    <x v="0"/>
    <x v="0"/>
    <x v="1"/>
    <x v="0"/>
  </r>
  <r>
    <n v="53878336"/>
    <x v="211"/>
    <n v="2292993"/>
    <n v="13405"/>
    <x v="36"/>
    <x v="1"/>
    <s v="Damen"/>
    <n v="2"/>
    <n v="116.79831932773111"/>
    <n v="233.59663865546221"/>
    <n v="85290"/>
    <x v="0"/>
    <x v="6"/>
    <x v="4"/>
    <x v="1"/>
  </r>
  <r>
    <n v="29590496"/>
    <x v="211"/>
    <n v="4364904"/>
    <n v="13397"/>
    <x v="35"/>
    <x v="1"/>
    <s v="Damen"/>
    <n v="3"/>
    <n v="117.63865546218489"/>
    <n v="352.91596638655466"/>
    <s v="09661"/>
    <x v="1"/>
    <x v="11"/>
    <x v="4"/>
    <x v="1"/>
  </r>
  <r>
    <n v="24352132"/>
    <x v="211"/>
    <n v="2856191"/>
    <n v="10557"/>
    <x v="0"/>
    <x v="0"/>
    <s v="Herren"/>
    <n v="2"/>
    <n v="132.76470588235296"/>
    <n v="265.52941176470591"/>
    <n v="56759"/>
    <x v="2"/>
    <x v="7"/>
    <x v="2"/>
    <x v="1"/>
  </r>
  <r>
    <n v="24352132"/>
    <x v="211"/>
    <n v="2856191"/>
    <n v="12058"/>
    <x v="44"/>
    <x v="3"/>
    <s v="Damen"/>
    <n v="2"/>
    <n v="267.218487394958"/>
    <n v="534.43697478991601"/>
    <n v="56759"/>
    <x v="2"/>
    <x v="7"/>
    <x v="2"/>
    <x v="1"/>
  </r>
  <r>
    <n v="24352132"/>
    <x v="211"/>
    <n v="2856191"/>
    <n v="13699"/>
    <x v="25"/>
    <x v="1"/>
    <s v="Damen"/>
    <n v="2"/>
    <n v="119.31932773109244"/>
    <n v="238.63865546218489"/>
    <n v="56759"/>
    <x v="2"/>
    <x v="7"/>
    <x v="2"/>
    <x v="1"/>
  </r>
  <r>
    <n v="53878336"/>
    <x v="211"/>
    <n v="2292993"/>
    <n v="11561"/>
    <x v="13"/>
    <x v="2"/>
    <s v="Herren"/>
    <n v="2"/>
    <n v="66.378151260504197"/>
    <n v="132.75630252100839"/>
    <n v="85290"/>
    <x v="0"/>
    <x v="6"/>
    <x v="4"/>
    <x v="1"/>
  </r>
  <r>
    <n v="50661735"/>
    <x v="212"/>
    <n v="1686311"/>
    <n v="12849"/>
    <x v="10"/>
    <x v="3"/>
    <s v="Herren"/>
    <n v="2"/>
    <n v="255.45378151260505"/>
    <n v="510.9075630252101"/>
    <s v="06537"/>
    <x v="1"/>
    <x v="4"/>
    <x v="3"/>
    <x v="1"/>
  </r>
  <r>
    <n v="92263467"/>
    <x v="212"/>
    <n v="5724539"/>
    <n v="11036"/>
    <x v="53"/>
    <x v="2"/>
    <s v="Damen"/>
    <n v="3"/>
    <n v="68.058823529411768"/>
    <n v="204.1764705882353"/>
    <n v="73235"/>
    <x v="0"/>
    <x v="0"/>
    <x v="1"/>
    <x v="3"/>
  </r>
  <r>
    <n v="32867041"/>
    <x v="213"/>
    <n v="6408752"/>
    <n v="12495"/>
    <x v="54"/>
    <x v="3"/>
    <s v="Damen"/>
    <n v="2"/>
    <n v="264.69747899159665"/>
    <n v="529.39495798319331"/>
    <n v="92237"/>
    <x v="0"/>
    <x v="6"/>
    <x v="2"/>
    <x v="1"/>
  </r>
  <r>
    <n v="32867041"/>
    <x v="213"/>
    <n v="6408752"/>
    <n v="12725"/>
    <x v="3"/>
    <x v="3"/>
    <s v="Herren"/>
    <n v="2"/>
    <n v="263.85714285714289"/>
    <n v="527.71428571428578"/>
    <n v="92237"/>
    <x v="0"/>
    <x v="6"/>
    <x v="2"/>
    <x v="1"/>
  </r>
  <r>
    <n v="73170334"/>
    <x v="213"/>
    <n v="7252536"/>
    <n v="11040"/>
    <x v="37"/>
    <x v="2"/>
    <s v="Damen"/>
    <n v="3"/>
    <n v="65.537815126050418"/>
    <n v="196.61344537815125"/>
    <n v="32676"/>
    <x v="2"/>
    <x v="3"/>
    <x v="4"/>
    <x v="0"/>
  </r>
  <r>
    <n v="32867041"/>
    <x v="213"/>
    <n v="6408752"/>
    <n v="10381"/>
    <x v="12"/>
    <x v="0"/>
    <s v="Damen"/>
    <n v="3"/>
    <n v="132.76470588235296"/>
    <n v="398.2941176470589"/>
    <n v="92237"/>
    <x v="0"/>
    <x v="6"/>
    <x v="2"/>
    <x v="1"/>
  </r>
  <r>
    <n v="46820520"/>
    <x v="213"/>
    <n v="1390799"/>
    <n v="10352"/>
    <x v="31"/>
    <x v="0"/>
    <s v="Herren"/>
    <n v="2"/>
    <n v="127.72268907563027"/>
    <n v="255.44537815126054"/>
    <n v="39319"/>
    <x v="1"/>
    <x v="4"/>
    <x v="1"/>
    <x v="1"/>
  </r>
  <r>
    <n v="46820520"/>
    <x v="213"/>
    <n v="1390799"/>
    <n v="12551"/>
    <x v="22"/>
    <x v="3"/>
    <s v="Herren"/>
    <n v="2"/>
    <n v="259.65546218487395"/>
    <n v="519.31092436974791"/>
    <n v="39319"/>
    <x v="1"/>
    <x v="4"/>
    <x v="1"/>
    <x v="1"/>
  </r>
  <r>
    <n v="94591824"/>
    <x v="214"/>
    <n v="1398002"/>
    <n v="10381"/>
    <x v="12"/>
    <x v="0"/>
    <s v="Damen"/>
    <n v="3"/>
    <n v="132.76470588235296"/>
    <n v="398.2941176470589"/>
    <n v="26382"/>
    <x v="3"/>
    <x v="9"/>
    <x v="4"/>
    <x v="3"/>
  </r>
  <r>
    <n v="94591824"/>
    <x v="214"/>
    <n v="1398002"/>
    <n v="11518"/>
    <x v="6"/>
    <x v="2"/>
    <s v="Herren"/>
    <n v="3"/>
    <n v="63.016806722689076"/>
    <n v="189.05042016806723"/>
    <n v="26382"/>
    <x v="3"/>
    <x v="9"/>
    <x v="4"/>
    <x v="3"/>
  </r>
  <r>
    <n v="94591824"/>
    <x v="214"/>
    <n v="1398002"/>
    <n v="13111"/>
    <x v="34"/>
    <x v="1"/>
    <s v="Damen"/>
    <n v="3"/>
    <n v="113.43697478991598"/>
    <n v="340.31092436974791"/>
    <n v="26382"/>
    <x v="3"/>
    <x v="9"/>
    <x v="4"/>
    <x v="3"/>
  </r>
  <r>
    <n v="29274592"/>
    <x v="214"/>
    <n v="4637089"/>
    <n v="12899"/>
    <x v="8"/>
    <x v="3"/>
    <s v="Damen"/>
    <n v="2"/>
    <n v="268.05882352941177"/>
    <n v="536.11764705882354"/>
    <n v="97769"/>
    <x v="0"/>
    <x v="6"/>
    <x v="2"/>
    <x v="1"/>
  </r>
  <r>
    <n v="29274592"/>
    <x v="214"/>
    <n v="4637089"/>
    <n v="13651"/>
    <x v="39"/>
    <x v="1"/>
    <s v="Herren"/>
    <n v="3"/>
    <n v="112.5966386554622"/>
    <n v="337.78991596638662"/>
    <n v="97769"/>
    <x v="0"/>
    <x v="6"/>
    <x v="2"/>
    <x v="1"/>
  </r>
  <r>
    <n v="29274592"/>
    <x v="214"/>
    <n v="4637089"/>
    <n v="11156"/>
    <x v="14"/>
    <x v="2"/>
    <s v="Herren"/>
    <n v="3"/>
    <n v="74.78151260504201"/>
    <n v="224.34453781512605"/>
    <n v="97769"/>
    <x v="0"/>
    <x v="6"/>
    <x v="2"/>
    <x v="1"/>
  </r>
  <r>
    <n v="77231086"/>
    <x v="215"/>
    <n v="4000895"/>
    <n v="11969"/>
    <x v="59"/>
    <x v="2"/>
    <s v="Damen"/>
    <n v="3"/>
    <n v="66.378151260504197"/>
    <n v="199.1344537815126"/>
    <n v="49661"/>
    <x v="3"/>
    <x v="9"/>
    <x v="0"/>
    <x v="0"/>
  </r>
  <r>
    <n v="77231086"/>
    <x v="215"/>
    <n v="4000895"/>
    <n v="12735"/>
    <x v="50"/>
    <x v="3"/>
    <s v="Damen"/>
    <n v="3"/>
    <n v="268.05882352941177"/>
    <n v="804.17647058823536"/>
    <n v="49661"/>
    <x v="3"/>
    <x v="9"/>
    <x v="0"/>
    <x v="0"/>
  </r>
  <r>
    <n v="77231086"/>
    <x v="215"/>
    <n v="4000895"/>
    <n v="13394"/>
    <x v="57"/>
    <x v="1"/>
    <s v="Herren"/>
    <n v="2"/>
    <n v="123.52100840336136"/>
    <n v="247.04201680672273"/>
    <n v="49661"/>
    <x v="3"/>
    <x v="9"/>
    <x v="0"/>
    <x v="0"/>
  </r>
  <r>
    <n v="68172546"/>
    <x v="215"/>
    <n v="8145717"/>
    <n v="11777"/>
    <x v="29"/>
    <x v="2"/>
    <s v="Herren"/>
    <n v="3"/>
    <n v="63.016806722689076"/>
    <n v="189.05042016806723"/>
    <s v="07768"/>
    <x v="1"/>
    <x v="1"/>
    <x v="0"/>
    <x v="0"/>
  </r>
  <r>
    <n v="68172546"/>
    <x v="215"/>
    <n v="8145717"/>
    <n v="11400"/>
    <x v="52"/>
    <x v="2"/>
    <s v="Damen"/>
    <n v="3"/>
    <n v="63.857142857142854"/>
    <n v="191.57142857142856"/>
    <s v="07768"/>
    <x v="1"/>
    <x v="1"/>
    <x v="0"/>
    <x v="0"/>
  </r>
  <r>
    <n v="68172546"/>
    <x v="215"/>
    <n v="8145717"/>
    <n v="11341"/>
    <x v="4"/>
    <x v="2"/>
    <s v="Herren"/>
    <n v="3"/>
    <n v="63.857142857142854"/>
    <n v="191.57142857142856"/>
    <s v="07768"/>
    <x v="1"/>
    <x v="1"/>
    <x v="0"/>
    <x v="0"/>
  </r>
  <r>
    <n v="68172546"/>
    <x v="215"/>
    <n v="8145717"/>
    <n v="11969"/>
    <x v="59"/>
    <x v="2"/>
    <s v="Damen"/>
    <n v="3"/>
    <n v="66.378151260504197"/>
    <n v="199.1344537815126"/>
    <s v="07768"/>
    <x v="1"/>
    <x v="1"/>
    <x v="0"/>
    <x v="0"/>
  </r>
  <r>
    <n v="68172546"/>
    <x v="215"/>
    <n v="8145717"/>
    <n v="13355"/>
    <x v="55"/>
    <x v="1"/>
    <s v="Herren"/>
    <n v="2"/>
    <n v="123.52100840336136"/>
    <n v="247.04201680672273"/>
    <s v="07768"/>
    <x v="1"/>
    <x v="1"/>
    <x v="0"/>
    <x v="0"/>
  </r>
  <r>
    <n v="23807540"/>
    <x v="215"/>
    <n v="8503364"/>
    <n v="11733"/>
    <x v="11"/>
    <x v="2"/>
    <s v="Damen"/>
    <n v="3"/>
    <n v="73.100840336134453"/>
    <n v="219.30252100840335"/>
    <s v="07580"/>
    <x v="1"/>
    <x v="1"/>
    <x v="4"/>
    <x v="1"/>
  </r>
  <r>
    <n v="51240273"/>
    <x v="216"/>
    <n v="6544119"/>
    <n v="12634"/>
    <x v="41"/>
    <x v="3"/>
    <s v="Herren"/>
    <n v="1"/>
    <n v="265.53781512605042"/>
    <n v="265.53781512605042"/>
    <n v="86899"/>
    <x v="0"/>
    <x v="6"/>
    <x v="0"/>
    <x v="1"/>
  </r>
  <r>
    <n v="51240273"/>
    <x v="216"/>
    <n v="6544119"/>
    <n v="10381"/>
    <x v="12"/>
    <x v="0"/>
    <s v="Damen"/>
    <n v="3"/>
    <n v="132.76470588235296"/>
    <n v="398.2941176470589"/>
    <n v="86899"/>
    <x v="0"/>
    <x v="6"/>
    <x v="0"/>
    <x v="1"/>
  </r>
  <r>
    <n v="65657449"/>
    <x v="216"/>
    <n v="7052188"/>
    <n v="11431"/>
    <x v="45"/>
    <x v="2"/>
    <s v="Damen"/>
    <n v="2"/>
    <n v="63.857142857142854"/>
    <n v="127.71428571428571"/>
    <s v="01814"/>
    <x v="1"/>
    <x v="11"/>
    <x v="4"/>
    <x v="0"/>
  </r>
  <r>
    <n v="65657449"/>
    <x v="216"/>
    <n v="7052188"/>
    <n v="13394"/>
    <x v="57"/>
    <x v="1"/>
    <s v="Herren"/>
    <n v="2"/>
    <n v="123.52100840336136"/>
    <n v="247.04201680672273"/>
    <s v="01814"/>
    <x v="1"/>
    <x v="11"/>
    <x v="4"/>
    <x v="0"/>
  </r>
  <r>
    <n v="65657449"/>
    <x v="216"/>
    <n v="7052188"/>
    <n v="13320"/>
    <x v="18"/>
    <x v="1"/>
    <s v="Herren"/>
    <n v="2"/>
    <n v="110.07563025210085"/>
    <n v="220.1512605042017"/>
    <s v="01814"/>
    <x v="1"/>
    <x v="11"/>
    <x v="4"/>
    <x v="0"/>
  </r>
  <r>
    <n v="28113882"/>
    <x v="216"/>
    <n v="4402047"/>
    <n v="10561"/>
    <x v="19"/>
    <x v="0"/>
    <s v="Herren"/>
    <n v="2"/>
    <n v="133.60504201680675"/>
    <n v="267.2100840336135"/>
    <n v="72250"/>
    <x v="0"/>
    <x v="0"/>
    <x v="4"/>
    <x v="1"/>
  </r>
  <r>
    <n v="18037136"/>
    <x v="216"/>
    <n v="9061669"/>
    <n v="10381"/>
    <x v="12"/>
    <x v="0"/>
    <s v="Damen"/>
    <n v="3"/>
    <n v="132.76470588235296"/>
    <n v="398.2941176470589"/>
    <n v="61476"/>
    <x v="2"/>
    <x v="5"/>
    <x v="2"/>
    <x v="1"/>
  </r>
  <r>
    <n v="18037136"/>
    <x v="216"/>
    <n v="9061669"/>
    <n v="11310"/>
    <x v="49"/>
    <x v="2"/>
    <s v="Herren"/>
    <n v="2"/>
    <n v="71.420168067226896"/>
    <n v="142.84033613445379"/>
    <n v="61476"/>
    <x v="2"/>
    <x v="5"/>
    <x v="2"/>
    <x v="1"/>
  </r>
  <r>
    <n v="18037136"/>
    <x v="216"/>
    <n v="9061669"/>
    <n v="13337"/>
    <x v="23"/>
    <x v="1"/>
    <s v="Herren"/>
    <n v="2"/>
    <n v="118.47899159663866"/>
    <n v="236.95798319327733"/>
    <n v="61476"/>
    <x v="2"/>
    <x v="5"/>
    <x v="2"/>
    <x v="1"/>
  </r>
  <r>
    <n v="19923814"/>
    <x v="217"/>
    <n v="8009031"/>
    <n v="12899"/>
    <x v="8"/>
    <x v="3"/>
    <s v="Damen"/>
    <n v="1"/>
    <n v="268.05882352941177"/>
    <n v="268.05882352941177"/>
    <n v="79650"/>
    <x v="0"/>
    <x v="0"/>
    <x v="0"/>
    <x v="1"/>
  </r>
  <r>
    <n v="90657740"/>
    <x v="217"/>
    <n v="4381557"/>
    <n v="10430"/>
    <x v="51"/>
    <x v="0"/>
    <s v="Damen"/>
    <n v="3"/>
    <n v="140.32773109243698"/>
    <n v="420.98319327731093"/>
    <n v="37115"/>
    <x v="3"/>
    <x v="9"/>
    <x v="0"/>
    <x v="4"/>
  </r>
  <r>
    <n v="90657740"/>
    <x v="217"/>
    <n v="4381557"/>
    <n v="10557"/>
    <x v="0"/>
    <x v="0"/>
    <s v="Herren"/>
    <n v="3"/>
    <n v="132.76470588235296"/>
    <n v="398.2941176470589"/>
    <n v="37115"/>
    <x v="3"/>
    <x v="9"/>
    <x v="0"/>
    <x v="4"/>
  </r>
  <r>
    <n v="90657740"/>
    <x v="217"/>
    <n v="4381557"/>
    <n v="11400"/>
    <x v="52"/>
    <x v="2"/>
    <s v="Damen"/>
    <n v="3"/>
    <n v="63.857142857142854"/>
    <n v="191.57142857142856"/>
    <n v="37115"/>
    <x v="3"/>
    <x v="9"/>
    <x v="0"/>
    <x v="4"/>
  </r>
  <r>
    <n v="65178182"/>
    <x v="217"/>
    <n v="6787533"/>
    <n v="13071"/>
    <x v="43"/>
    <x v="1"/>
    <s v="Herren"/>
    <n v="3"/>
    <n v="122.68067226890757"/>
    <n v="368.0420168067227"/>
    <n v="16727"/>
    <x v="1"/>
    <x v="2"/>
    <x v="3"/>
    <x v="0"/>
  </r>
  <r>
    <n v="65178182"/>
    <x v="217"/>
    <n v="6787533"/>
    <n v="13230"/>
    <x v="26"/>
    <x v="1"/>
    <s v="Damen"/>
    <n v="3"/>
    <n v="112.5966386554622"/>
    <n v="337.78991596638662"/>
    <n v="16727"/>
    <x v="1"/>
    <x v="2"/>
    <x v="3"/>
    <x v="0"/>
  </r>
  <r>
    <n v="66935021"/>
    <x v="218"/>
    <n v="1407721"/>
    <n v="13230"/>
    <x v="26"/>
    <x v="1"/>
    <s v="Damen"/>
    <n v="3"/>
    <n v="112.5966386554622"/>
    <n v="337.78991596638662"/>
    <n v="83714"/>
    <x v="0"/>
    <x v="6"/>
    <x v="0"/>
    <x v="0"/>
  </r>
  <r>
    <n v="66935021"/>
    <x v="218"/>
    <n v="1407721"/>
    <n v="10561"/>
    <x v="19"/>
    <x v="0"/>
    <s v="Herren"/>
    <n v="2"/>
    <n v="133.60504201680675"/>
    <n v="267.2100840336135"/>
    <n v="83714"/>
    <x v="0"/>
    <x v="6"/>
    <x v="0"/>
    <x v="0"/>
  </r>
  <r>
    <n v="38344309"/>
    <x v="218"/>
    <n v="3926586"/>
    <n v="12499"/>
    <x v="42"/>
    <x v="3"/>
    <s v="Damen"/>
    <n v="2"/>
    <n v="248.73109243697482"/>
    <n v="497.46218487394964"/>
    <n v="65510"/>
    <x v="2"/>
    <x v="5"/>
    <x v="1"/>
    <x v="1"/>
  </r>
  <r>
    <n v="38344309"/>
    <x v="218"/>
    <n v="3926586"/>
    <n v="12495"/>
    <x v="54"/>
    <x v="3"/>
    <s v="Damen"/>
    <n v="3"/>
    <n v="264.69747899159665"/>
    <n v="794.09243697478996"/>
    <n v="65510"/>
    <x v="2"/>
    <x v="5"/>
    <x v="1"/>
    <x v="1"/>
  </r>
  <r>
    <n v="38344309"/>
    <x v="218"/>
    <n v="3926586"/>
    <n v="13230"/>
    <x v="26"/>
    <x v="1"/>
    <s v="Damen"/>
    <n v="3"/>
    <n v="112.5966386554622"/>
    <n v="337.78991596638662"/>
    <n v="65510"/>
    <x v="2"/>
    <x v="5"/>
    <x v="1"/>
    <x v="1"/>
  </r>
  <r>
    <n v="86752125"/>
    <x v="218"/>
    <n v="5724539"/>
    <n v="13111"/>
    <x v="34"/>
    <x v="1"/>
    <s v="Damen"/>
    <n v="2"/>
    <n v="113.43697478991598"/>
    <n v="226.87394957983196"/>
    <n v="73235"/>
    <x v="0"/>
    <x v="0"/>
    <x v="1"/>
    <x v="0"/>
  </r>
  <r>
    <n v="66935021"/>
    <x v="218"/>
    <n v="1407721"/>
    <n v="13111"/>
    <x v="34"/>
    <x v="1"/>
    <s v="Damen"/>
    <n v="2"/>
    <n v="113.43697478991598"/>
    <n v="226.87394957983196"/>
    <n v="83714"/>
    <x v="0"/>
    <x v="6"/>
    <x v="0"/>
    <x v="0"/>
  </r>
  <r>
    <n v="29440959"/>
    <x v="218"/>
    <n v="8874329"/>
    <n v="13302"/>
    <x v="46"/>
    <x v="1"/>
    <s v="Damen"/>
    <n v="3"/>
    <n v="121.00000000000001"/>
    <n v="363.00000000000006"/>
    <n v="14547"/>
    <x v="1"/>
    <x v="2"/>
    <x v="4"/>
    <x v="1"/>
  </r>
  <r>
    <n v="19191127"/>
    <x v="218"/>
    <n v="2042457"/>
    <n v="12058"/>
    <x v="44"/>
    <x v="3"/>
    <s v="Damen"/>
    <n v="3"/>
    <n v="267.218487394958"/>
    <n v="801.65546218487407"/>
    <n v="17192"/>
    <x v="3"/>
    <x v="8"/>
    <x v="3"/>
    <x v="1"/>
  </r>
  <r>
    <n v="88601822"/>
    <x v="219"/>
    <n v="1920133"/>
    <n v="10181"/>
    <x v="5"/>
    <x v="0"/>
    <s v="Herren"/>
    <n v="2"/>
    <n v="134.44537815126051"/>
    <n v="268.89075630252103"/>
    <n v="48703"/>
    <x v="2"/>
    <x v="3"/>
    <x v="3"/>
    <x v="4"/>
  </r>
  <r>
    <n v="88601822"/>
    <x v="219"/>
    <n v="1920133"/>
    <n v="10198"/>
    <x v="47"/>
    <x v="0"/>
    <s v="Damen"/>
    <n v="3"/>
    <n v="130.24369747899161"/>
    <n v="390.73109243697479"/>
    <n v="48703"/>
    <x v="2"/>
    <x v="3"/>
    <x v="3"/>
    <x v="4"/>
  </r>
  <r>
    <n v="88601822"/>
    <x v="219"/>
    <n v="1920133"/>
    <n v="12551"/>
    <x v="22"/>
    <x v="3"/>
    <s v="Herren"/>
    <n v="3"/>
    <n v="259.65546218487395"/>
    <n v="778.96638655462186"/>
    <n v="48703"/>
    <x v="2"/>
    <x v="3"/>
    <x v="3"/>
    <x v="4"/>
  </r>
  <r>
    <n v="25627811"/>
    <x v="219"/>
    <n v="5593475"/>
    <n v="13583"/>
    <x v="30"/>
    <x v="1"/>
    <s v="Herren"/>
    <n v="2"/>
    <n v="110.07563025210085"/>
    <n v="220.1512605042017"/>
    <n v="67157"/>
    <x v="2"/>
    <x v="7"/>
    <x v="1"/>
    <x v="1"/>
  </r>
  <r>
    <n v="16907239"/>
    <x v="219"/>
    <n v="4886440"/>
    <n v="10828"/>
    <x v="28"/>
    <x v="0"/>
    <s v="Herren"/>
    <n v="3"/>
    <n v="136.96638655462186"/>
    <n v="410.89915966386559"/>
    <n v="17252"/>
    <x v="3"/>
    <x v="8"/>
    <x v="2"/>
    <x v="1"/>
  </r>
  <r>
    <n v="16907239"/>
    <x v="219"/>
    <n v="4886440"/>
    <n v="11777"/>
    <x v="29"/>
    <x v="2"/>
    <s v="Herren"/>
    <n v="3"/>
    <n v="63.016806722689076"/>
    <n v="189.05042016806723"/>
    <n v="17252"/>
    <x v="3"/>
    <x v="8"/>
    <x v="2"/>
    <x v="1"/>
  </r>
  <r>
    <n v="16907239"/>
    <x v="219"/>
    <n v="4886440"/>
    <n v="13302"/>
    <x v="46"/>
    <x v="1"/>
    <s v="Damen"/>
    <n v="3"/>
    <n v="121.00000000000001"/>
    <n v="363.00000000000006"/>
    <n v="17252"/>
    <x v="3"/>
    <x v="8"/>
    <x v="2"/>
    <x v="1"/>
  </r>
  <r>
    <n v="83389077"/>
    <x v="220"/>
    <n v="7283478"/>
    <n v="12430"/>
    <x v="61"/>
    <x v="3"/>
    <s v="Damen"/>
    <n v="3"/>
    <n v="256.29411764705884"/>
    <n v="768.88235294117658"/>
    <n v="96523"/>
    <x v="1"/>
    <x v="1"/>
    <x v="2"/>
    <x v="0"/>
  </r>
  <r>
    <n v="83389077"/>
    <x v="220"/>
    <n v="7283478"/>
    <n v="13583"/>
    <x v="30"/>
    <x v="1"/>
    <s v="Herren"/>
    <n v="3"/>
    <n v="110.07563025210085"/>
    <n v="330.22689075630257"/>
    <n v="96523"/>
    <x v="1"/>
    <x v="1"/>
    <x v="2"/>
    <x v="0"/>
  </r>
  <r>
    <n v="83389077"/>
    <x v="220"/>
    <n v="7283478"/>
    <n v="13071"/>
    <x v="43"/>
    <x v="1"/>
    <s v="Herren"/>
    <n v="2"/>
    <n v="122.68067226890757"/>
    <n v="245.36134453781514"/>
    <n v="96523"/>
    <x v="1"/>
    <x v="1"/>
    <x v="2"/>
    <x v="0"/>
  </r>
  <r>
    <n v="62542133"/>
    <x v="220"/>
    <n v="2429099"/>
    <n v="11310"/>
    <x v="49"/>
    <x v="2"/>
    <s v="Herren"/>
    <n v="3"/>
    <n v="71.420168067226896"/>
    <n v="214.2605042016807"/>
    <n v="18334"/>
    <x v="3"/>
    <x v="8"/>
    <x v="4"/>
    <x v="1"/>
  </r>
  <r>
    <n v="62542133"/>
    <x v="220"/>
    <n v="2429099"/>
    <n v="12098"/>
    <x v="58"/>
    <x v="3"/>
    <s v="Herren"/>
    <n v="2"/>
    <n v="257.97478991596643"/>
    <n v="515.94957983193285"/>
    <n v="18334"/>
    <x v="3"/>
    <x v="8"/>
    <x v="4"/>
    <x v="1"/>
  </r>
  <r>
    <n v="62542133"/>
    <x v="220"/>
    <n v="2429099"/>
    <n v="12153"/>
    <x v="9"/>
    <x v="3"/>
    <s v="Herren"/>
    <n v="2"/>
    <n v="247.89075630252103"/>
    <n v="495.78151260504205"/>
    <n v="18334"/>
    <x v="3"/>
    <x v="8"/>
    <x v="4"/>
    <x v="1"/>
  </r>
  <r>
    <n v="81678318"/>
    <x v="221"/>
    <n v="3760609"/>
    <n v="12098"/>
    <x v="58"/>
    <x v="3"/>
    <s v="Herren"/>
    <n v="1"/>
    <n v="257.97478991596643"/>
    <n v="257.97478991596643"/>
    <n v="92224"/>
    <x v="0"/>
    <x v="6"/>
    <x v="0"/>
    <x v="0"/>
  </r>
  <r>
    <n v="81678318"/>
    <x v="221"/>
    <n v="3760609"/>
    <n v="10331"/>
    <x v="32"/>
    <x v="0"/>
    <s v="Herren"/>
    <n v="3"/>
    <n v="141.16806722689077"/>
    <n v="423.50420168067228"/>
    <n v="92224"/>
    <x v="0"/>
    <x v="6"/>
    <x v="0"/>
    <x v="0"/>
  </r>
  <r>
    <n v="81678318"/>
    <x v="221"/>
    <n v="3760609"/>
    <n v="10331"/>
    <x v="32"/>
    <x v="0"/>
    <s v="Herren"/>
    <n v="3"/>
    <n v="141.16806722689077"/>
    <n v="423.50420168067228"/>
    <n v="92224"/>
    <x v="0"/>
    <x v="6"/>
    <x v="0"/>
    <x v="0"/>
  </r>
  <r>
    <n v="81678318"/>
    <x v="221"/>
    <n v="3760609"/>
    <n v="10722"/>
    <x v="40"/>
    <x v="0"/>
    <s v="Herren"/>
    <n v="3"/>
    <n v="136.96638655462186"/>
    <n v="410.89915966386559"/>
    <n v="92224"/>
    <x v="0"/>
    <x v="6"/>
    <x v="0"/>
    <x v="0"/>
  </r>
  <r>
    <n v="81678318"/>
    <x v="221"/>
    <n v="3760609"/>
    <n v="13651"/>
    <x v="39"/>
    <x v="1"/>
    <s v="Herren"/>
    <n v="2"/>
    <n v="112.5966386554622"/>
    <n v="225.1932773109244"/>
    <n v="92224"/>
    <x v="0"/>
    <x v="6"/>
    <x v="0"/>
    <x v="0"/>
  </r>
  <r>
    <n v="17738037"/>
    <x v="221"/>
    <n v="9598283"/>
    <n v="13337"/>
    <x v="23"/>
    <x v="1"/>
    <s v="Herren"/>
    <n v="2"/>
    <n v="118.47899159663866"/>
    <n v="236.95798319327733"/>
    <s v="08134"/>
    <x v="1"/>
    <x v="11"/>
    <x v="4"/>
    <x v="1"/>
  </r>
  <r>
    <n v="38534658"/>
    <x v="222"/>
    <n v="2922799"/>
    <n v="12499"/>
    <x v="42"/>
    <x v="3"/>
    <s v="Damen"/>
    <n v="2"/>
    <n v="248.73109243697482"/>
    <n v="497.46218487394964"/>
    <n v="92536"/>
    <x v="0"/>
    <x v="6"/>
    <x v="3"/>
    <x v="1"/>
  </r>
  <r>
    <n v="62738870"/>
    <x v="222"/>
    <n v="7351401"/>
    <n v="12430"/>
    <x v="61"/>
    <x v="3"/>
    <s v="Damen"/>
    <n v="3"/>
    <n v="256.29411764705884"/>
    <n v="768.88235294117658"/>
    <n v="66538"/>
    <x v="2"/>
    <x v="15"/>
    <x v="2"/>
    <x v="1"/>
  </r>
  <r>
    <n v="27144295"/>
    <x v="222"/>
    <n v="4085089"/>
    <n v="11431"/>
    <x v="45"/>
    <x v="2"/>
    <s v="Damen"/>
    <n v="3"/>
    <n v="63.857142857142854"/>
    <n v="191.57142857142856"/>
    <s v="06429"/>
    <x v="1"/>
    <x v="4"/>
    <x v="4"/>
    <x v="1"/>
  </r>
  <r>
    <n v="27144295"/>
    <x v="222"/>
    <n v="4085089"/>
    <n v="11400"/>
    <x v="52"/>
    <x v="2"/>
    <s v="Damen"/>
    <n v="2"/>
    <n v="63.857142857142854"/>
    <n v="127.71428571428571"/>
    <s v="06429"/>
    <x v="1"/>
    <x v="4"/>
    <x v="4"/>
    <x v="1"/>
  </r>
  <r>
    <n v="27144295"/>
    <x v="222"/>
    <n v="4085089"/>
    <n v="12086"/>
    <x v="16"/>
    <x v="3"/>
    <s v="Herren"/>
    <n v="2"/>
    <n v="248.73109243697482"/>
    <n v="497.46218487394964"/>
    <s v="06429"/>
    <x v="1"/>
    <x v="4"/>
    <x v="4"/>
    <x v="1"/>
  </r>
  <r>
    <n v="27144295"/>
    <x v="222"/>
    <n v="4085089"/>
    <n v="13653"/>
    <x v="38"/>
    <x v="1"/>
    <s v="Damen"/>
    <n v="2"/>
    <n v="121.00000000000001"/>
    <n v="242.00000000000003"/>
    <s v="06429"/>
    <x v="1"/>
    <x v="4"/>
    <x v="4"/>
    <x v="1"/>
  </r>
  <r>
    <n v="27144295"/>
    <x v="222"/>
    <n v="4085089"/>
    <n v="13302"/>
    <x v="46"/>
    <x v="1"/>
    <s v="Damen"/>
    <n v="3"/>
    <n v="121.00000000000001"/>
    <n v="363.00000000000006"/>
    <s v="06429"/>
    <x v="1"/>
    <x v="4"/>
    <x v="4"/>
    <x v="1"/>
  </r>
  <r>
    <n v="38534658"/>
    <x v="222"/>
    <n v="2922799"/>
    <n v="11518"/>
    <x v="6"/>
    <x v="2"/>
    <s v="Herren"/>
    <n v="3"/>
    <n v="63.016806722689076"/>
    <n v="189.05042016806723"/>
    <n v="92536"/>
    <x v="0"/>
    <x v="6"/>
    <x v="3"/>
    <x v="1"/>
  </r>
  <r>
    <n v="38534658"/>
    <x v="222"/>
    <n v="2922799"/>
    <n v="11156"/>
    <x v="14"/>
    <x v="2"/>
    <s v="Herren"/>
    <n v="2"/>
    <n v="74.78151260504201"/>
    <n v="149.56302521008402"/>
    <n v="92536"/>
    <x v="0"/>
    <x v="6"/>
    <x v="3"/>
    <x v="1"/>
  </r>
  <r>
    <n v="79723357"/>
    <x v="223"/>
    <n v="6642604"/>
    <n v="10198"/>
    <x v="47"/>
    <x v="0"/>
    <s v="Damen"/>
    <n v="3"/>
    <n v="130.24369747899161"/>
    <n v="390.73109243697479"/>
    <s v="06333"/>
    <x v="1"/>
    <x v="4"/>
    <x v="4"/>
    <x v="0"/>
  </r>
  <r>
    <n v="79723357"/>
    <x v="223"/>
    <n v="6642604"/>
    <n v="11081"/>
    <x v="2"/>
    <x v="2"/>
    <s v="Damen"/>
    <n v="3"/>
    <n v="70.579831932773104"/>
    <n v="211.7394957983193"/>
    <s v="06333"/>
    <x v="1"/>
    <x v="4"/>
    <x v="4"/>
    <x v="0"/>
  </r>
  <r>
    <n v="79723357"/>
    <x v="223"/>
    <n v="6642604"/>
    <n v="12634"/>
    <x v="41"/>
    <x v="3"/>
    <s v="Herren"/>
    <n v="3"/>
    <n v="265.53781512605042"/>
    <n v="796.61344537815125"/>
    <s v="06333"/>
    <x v="1"/>
    <x v="4"/>
    <x v="4"/>
    <x v="0"/>
  </r>
  <r>
    <n v="14498795"/>
    <x v="223"/>
    <n v="9225822"/>
    <n v="10828"/>
    <x v="28"/>
    <x v="0"/>
    <s v="Herren"/>
    <n v="2"/>
    <n v="136.96638655462186"/>
    <n v="273.93277310924373"/>
    <n v="45879"/>
    <x v="2"/>
    <x v="3"/>
    <x v="0"/>
    <x v="1"/>
  </r>
  <r>
    <n v="14498795"/>
    <x v="223"/>
    <n v="9225822"/>
    <n v="13111"/>
    <x v="34"/>
    <x v="1"/>
    <s v="Damen"/>
    <n v="2"/>
    <n v="113.43697478991598"/>
    <n v="226.87394957983196"/>
    <n v="45879"/>
    <x v="2"/>
    <x v="3"/>
    <x v="0"/>
    <x v="1"/>
  </r>
  <r>
    <n v="14498795"/>
    <x v="223"/>
    <n v="9225822"/>
    <n v="13363"/>
    <x v="24"/>
    <x v="1"/>
    <s v="Herren"/>
    <n v="2"/>
    <n v="116.79831932773111"/>
    <n v="233.59663865546221"/>
    <n v="45879"/>
    <x v="2"/>
    <x v="3"/>
    <x v="0"/>
    <x v="1"/>
  </r>
  <r>
    <n v="14498795"/>
    <x v="223"/>
    <n v="9225822"/>
    <n v="13397"/>
    <x v="35"/>
    <x v="1"/>
    <s v="Damen"/>
    <n v="3"/>
    <n v="117.63865546218489"/>
    <n v="352.91596638655466"/>
    <n v="45879"/>
    <x v="2"/>
    <x v="3"/>
    <x v="0"/>
    <x v="1"/>
  </r>
  <r>
    <n v="14498795"/>
    <x v="223"/>
    <n v="9225822"/>
    <n v="13685"/>
    <x v="17"/>
    <x v="1"/>
    <s v="Damen"/>
    <n v="2"/>
    <n v="122.68067226890757"/>
    <n v="245.36134453781514"/>
    <n v="45879"/>
    <x v="2"/>
    <x v="3"/>
    <x v="0"/>
    <x v="1"/>
  </r>
  <r>
    <n v="12295772"/>
    <x v="223"/>
    <n v="2410091"/>
    <n v="10430"/>
    <x v="51"/>
    <x v="0"/>
    <s v="Damen"/>
    <n v="3"/>
    <n v="140.32773109243698"/>
    <n v="420.98319327731093"/>
    <n v="96515"/>
    <x v="1"/>
    <x v="1"/>
    <x v="0"/>
    <x v="1"/>
  </r>
  <r>
    <n v="12295772"/>
    <x v="223"/>
    <n v="2410091"/>
    <n v="11518"/>
    <x v="6"/>
    <x v="2"/>
    <s v="Herren"/>
    <n v="3"/>
    <n v="63.016806722689076"/>
    <n v="189.05042016806723"/>
    <n v="96515"/>
    <x v="1"/>
    <x v="1"/>
    <x v="0"/>
    <x v="1"/>
  </r>
  <r>
    <n v="12295772"/>
    <x v="223"/>
    <n v="2410091"/>
    <n v="11969"/>
    <x v="59"/>
    <x v="2"/>
    <s v="Damen"/>
    <n v="2"/>
    <n v="66.378151260504197"/>
    <n v="132.75630252100839"/>
    <n v="96515"/>
    <x v="1"/>
    <x v="1"/>
    <x v="0"/>
    <x v="1"/>
  </r>
  <r>
    <n v="12295772"/>
    <x v="223"/>
    <n v="2410091"/>
    <n v="12710"/>
    <x v="56"/>
    <x v="3"/>
    <s v="Damen"/>
    <n v="3"/>
    <n v="259.65546218487395"/>
    <n v="778.96638655462186"/>
    <n v="96515"/>
    <x v="1"/>
    <x v="1"/>
    <x v="0"/>
    <x v="1"/>
  </r>
  <r>
    <n v="12295772"/>
    <x v="223"/>
    <n v="2410091"/>
    <n v="13791"/>
    <x v="1"/>
    <x v="1"/>
    <s v="Damen"/>
    <n v="3"/>
    <n v="125.20168067226892"/>
    <n v="375.60504201680675"/>
    <n v="96515"/>
    <x v="1"/>
    <x v="1"/>
    <x v="0"/>
    <x v="1"/>
  </r>
  <r>
    <n v="97626336"/>
    <x v="224"/>
    <n v="6480523"/>
    <n v="10352"/>
    <x v="31"/>
    <x v="0"/>
    <s v="Herren"/>
    <n v="2"/>
    <n v="127.72268907563027"/>
    <n v="255.44537815126054"/>
    <s v="08396"/>
    <x v="1"/>
    <x v="11"/>
    <x v="0"/>
    <x v="2"/>
  </r>
  <r>
    <n v="97626336"/>
    <x v="224"/>
    <n v="6480523"/>
    <n v="12849"/>
    <x v="10"/>
    <x v="3"/>
    <s v="Herren"/>
    <n v="2"/>
    <n v="255.45378151260505"/>
    <n v="510.9075630252101"/>
    <s v="08396"/>
    <x v="1"/>
    <x v="11"/>
    <x v="0"/>
    <x v="2"/>
  </r>
  <r>
    <n v="97626336"/>
    <x v="224"/>
    <n v="6480523"/>
    <n v="12495"/>
    <x v="54"/>
    <x v="3"/>
    <s v="Damen"/>
    <n v="2"/>
    <n v="264.69747899159665"/>
    <n v="529.39495798319331"/>
    <s v="08396"/>
    <x v="1"/>
    <x v="11"/>
    <x v="0"/>
    <x v="2"/>
  </r>
  <r>
    <n v="30387854"/>
    <x v="224"/>
    <n v="4060933"/>
    <n v="11777"/>
    <x v="29"/>
    <x v="2"/>
    <s v="Herren"/>
    <n v="3"/>
    <n v="63.016806722689076"/>
    <n v="189.05042016806723"/>
    <n v="19288"/>
    <x v="3"/>
    <x v="8"/>
    <x v="0"/>
    <x v="1"/>
  </r>
  <r>
    <n v="18208144"/>
    <x v="224"/>
    <n v="6304058"/>
    <n v="13583"/>
    <x v="30"/>
    <x v="1"/>
    <s v="Herren"/>
    <n v="2"/>
    <n v="110.07563025210085"/>
    <n v="220.1512605042017"/>
    <n v="91560"/>
    <x v="0"/>
    <x v="6"/>
    <x v="1"/>
    <x v="1"/>
  </r>
  <r>
    <n v="98187328"/>
    <x v="225"/>
    <n v="1346358"/>
    <n v="10430"/>
    <x v="51"/>
    <x v="0"/>
    <s v="Damen"/>
    <n v="3"/>
    <n v="140.32773109243698"/>
    <n v="420.98319327731093"/>
    <n v="51545"/>
    <x v="2"/>
    <x v="3"/>
    <x v="0"/>
    <x v="2"/>
  </r>
  <r>
    <n v="98187328"/>
    <x v="225"/>
    <n v="1346358"/>
    <n v="10828"/>
    <x v="28"/>
    <x v="0"/>
    <s v="Herren"/>
    <n v="2"/>
    <n v="136.96638655462186"/>
    <n v="273.93277310924373"/>
    <n v="51545"/>
    <x v="2"/>
    <x v="3"/>
    <x v="0"/>
    <x v="2"/>
  </r>
  <r>
    <n v="98187328"/>
    <x v="225"/>
    <n v="1346358"/>
    <n v="11040"/>
    <x v="37"/>
    <x v="2"/>
    <s v="Damen"/>
    <n v="2"/>
    <n v="65.537815126050418"/>
    <n v="131.07563025210084"/>
    <n v="51545"/>
    <x v="2"/>
    <x v="3"/>
    <x v="0"/>
    <x v="2"/>
  </r>
  <r>
    <n v="86050568"/>
    <x v="225"/>
    <n v="8220255"/>
    <n v="10557"/>
    <x v="0"/>
    <x v="0"/>
    <s v="Herren"/>
    <n v="2"/>
    <n v="132.76470588235296"/>
    <n v="265.52941176470591"/>
    <n v="66564"/>
    <x v="2"/>
    <x v="15"/>
    <x v="4"/>
    <x v="0"/>
  </r>
  <r>
    <n v="66740436"/>
    <x v="226"/>
    <n v="9309244"/>
    <n v="10381"/>
    <x v="12"/>
    <x v="0"/>
    <s v="Damen"/>
    <n v="2"/>
    <n v="132.76470588235296"/>
    <n v="265.52941176470591"/>
    <n v="52249"/>
    <x v="2"/>
    <x v="3"/>
    <x v="2"/>
    <x v="0"/>
  </r>
  <r>
    <n v="66740436"/>
    <x v="226"/>
    <n v="9309244"/>
    <n v="10828"/>
    <x v="28"/>
    <x v="0"/>
    <s v="Herren"/>
    <n v="3"/>
    <n v="136.96638655462186"/>
    <n v="410.89915966386559"/>
    <n v="52249"/>
    <x v="2"/>
    <x v="3"/>
    <x v="2"/>
    <x v="0"/>
  </r>
  <r>
    <n v="66740436"/>
    <x v="226"/>
    <n v="9309244"/>
    <n v="10538"/>
    <x v="20"/>
    <x v="0"/>
    <s v="Herren"/>
    <n v="2"/>
    <n v="130.24369747899161"/>
    <n v="260.48739495798321"/>
    <n v="52249"/>
    <x v="2"/>
    <x v="3"/>
    <x v="2"/>
    <x v="0"/>
  </r>
  <r>
    <n v="66740436"/>
    <x v="226"/>
    <n v="9309244"/>
    <n v="11518"/>
    <x v="6"/>
    <x v="2"/>
    <s v="Herren"/>
    <n v="3"/>
    <n v="63.016806722689076"/>
    <n v="189.05042016806723"/>
    <n v="52249"/>
    <x v="2"/>
    <x v="3"/>
    <x v="2"/>
    <x v="0"/>
  </r>
  <r>
    <n v="66740436"/>
    <x v="226"/>
    <n v="9309244"/>
    <n v="13685"/>
    <x v="17"/>
    <x v="1"/>
    <s v="Damen"/>
    <n v="3"/>
    <n v="122.68067226890757"/>
    <n v="368.0420168067227"/>
    <n v="52249"/>
    <x v="2"/>
    <x v="3"/>
    <x v="2"/>
    <x v="0"/>
  </r>
  <r>
    <n v="65477622"/>
    <x v="226"/>
    <n v="2147752"/>
    <n v="11561"/>
    <x v="13"/>
    <x v="2"/>
    <s v="Herren"/>
    <n v="2"/>
    <n v="66.378151260504197"/>
    <n v="132.75630252100839"/>
    <s v="02742"/>
    <x v="1"/>
    <x v="11"/>
    <x v="0"/>
    <x v="0"/>
  </r>
  <r>
    <n v="65477622"/>
    <x v="226"/>
    <n v="2147752"/>
    <n v="12710"/>
    <x v="56"/>
    <x v="3"/>
    <s v="Damen"/>
    <n v="2"/>
    <n v="259.65546218487395"/>
    <n v="519.31092436974791"/>
    <s v="02742"/>
    <x v="1"/>
    <x v="11"/>
    <x v="0"/>
    <x v="0"/>
  </r>
  <r>
    <n v="65477622"/>
    <x v="226"/>
    <n v="2147752"/>
    <n v="12086"/>
    <x v="16"/>
    <x v="3"/>
    <s v="Herren"/>
    <n v="2"/>
    <n v="248.73109243697482"/>
    <n v="497.46218487394964"/>
    <s v="02742"/>
    <x v="1"/>
    <x v="11"/>
    <x v="0"/>
    <x v="0"/>
  </r>
  <r>
    <n v="49840298"/>
    <x v="227"/>
    <n v="3420316"/>
    <n v="12735"/>
    <x v="50"/>
    <x v="3"/>
    <s v="Damen"/>
    <n v="1"/>
    <n v="268.05882352941177"/>
    <n v="268.05882352941177"/>
    <n v="83646"/>
    <x v="0"/>
    <x v="6"/>
    <x v="0"/>
    <x v="1"/>
  </r>
  <r>
    <n v="95104382"/>
    <x v="227"/>
    <n v="3832525"/>
    <n v="13320"/>
    <x v="18"/>
    <x v="1"/>
    <s v="Herren"/>
    <n v="3"/>
    <n v="110.07563025210085"/>
    <n v="330.22689075630257"/>
    <n v="25348"/>
    <x v="3"/>
    <x v="13"/>
    <x v="4"/>
    <x v="3"/>
  </r>
  <r>
    <n v="38452250"/>
    <x v="227"/>
    <n v="3545805"/>
    <n v="12725"/>
    <x v="3"/>
    <x v="3"/>
    <s v="Herren"/>
    <n v="1"/>
    <n v="263.85714285714289"/>
    <n v="263.85714285714289"/>
    <n v="69198"/>
    <x v="0"/>
    <x v="0"/>
    <x v="2"/>
    <x v="1"/>
  </r>
  <r>
    <n v="38452250"/>
    <x v="227"/>
    <n v="3545805"/>
    <n v="12086"/>
    <x v="16"/>
    <x v="3"/>
    <s v="Herren"/>
    <n v="2"/>
    <n v="248.73109243697482"/>
    <n v="497.46218487394964"/>
    <n v="69198"/>
    <x v="0"/>
    <x v="0"/>
    <x v="2"/>
    <x v="1"/>
  </r>
  <r>
    <n v="44477448"/>
    <x v="227"/>
    <n v="1065242"/>
    <n v="10181"/>
    <x v="5"/>
    <x v="0"/>
    <s v="Herren"/>
    <n v="2"/>
    <n v="134.44537815126051"/>
    <n v="268.89075630252103"/>
    <n v="65795"/>
    <x v="2"/>
    <x v="5"/>
    <x v="1"/>
    <x v="1"/>
  </r>
  <r>
    <n v="44477448"/>
    <x v="227"/>
    <n v="1065242"/>
    <n v="12710"/>
    <x v="56"/>
    <x v="3"/>
    <s v="Damen"/>
    <n v="3"/>
    <n v="259.65546218487395"/>
    <n v="778.96638655462186"/>
    <n v="65795"/>
    <x v="2"/>
    <x v="5"/>
    <x v="1"/>
    <x v="1"/>
  </r>
  <r>
    <n v="44477448"/>
    <x v="227"/>
    <n v="1065242"/>
    <n v="13071"/>
    <x v="43"/>
    <x v="1"/>
    <s v="Herren"/>
    <n v="2"/>
    <n v="122.68067226890757"/>
    <n v="245.36134453781514"/>
    <n v="65795"/>
    <x v="2"/>
    <x v="5"/>
    <x v="1"/>
    <x v="1"/>
  </r>
  <r>
    <n v="38452250"/>
    <x v="227"/>
    <n v="3545805"/>
    <n v="11175"/>
    <x v="21"/>
    <x v="2"/>
    <s v="Damen"/>
    <n v="3"/>
    <n v="71.420168067226896"/>
    <n v="214.2605042016807"/>
    <n v="69198"/>
    <x v="0"/>
    <x v="0"/>
    <x v="2"/>
    <x v="1"/>
  </r>
  <r>
    <n v="57148414"/>
    <x v="228"/>
    <n v="5961803"/>
    <n v="13685"/>
    <x v="17"/>
    <x v="1"/>
    <s v="Damen"/>
    <n v="2"/>
    <n v="122.68067226890757"/>
    <n v="245.36134453781514"/>
    <s v="04916"/>
    <x v="1"/>
    <x v="2"/>
    <x v="1"/>
    <x v="1"/>
  </r>
  <r>
    <n v="39993212"/>
    <x v="228"/>
    <n v="1558593"/>
    <n v="10430"/>
    <x v="51"/>
    <x v="0"/>
    <s v="Damen"/>
    <n v="3"/>
    <n v="140.32773109243698"/>
    <n v="420.98319327731093"/>
    <s v="01814"/>
    <x v="1"/>
    <x v="11"/>
    <x v="1"/>
    <x v="1"/>
  </r>
  <r>
    <n v="38036510"/>
    <x v="228"/>
    <n v="9780390"/>
    <n v="12725"/>
    <x v="3"/>
    <x v="3"/>
    <s v="Herren"/>
    <n v="3"/>
    <n v="263.85714285714289"/>
    <n v="791.57142857142867"/>
    <n v="39615"/>
    <x v="1"/>
    <x v="4"/>
    <x v="0"/>
    <x v="1"/>
  </r>
  <r>
    <n v="73144459"/>
    <x v="229"/>
    <n v="2237408"/>
    <n v="12551"/>
    <x v="22"/>
    <x v="3"/>
    <s v="Herren"/>
    <n v="1"/>
    <n v="259.65546218487395"/>
    <n v="259.65546218487395"/>
    <n v="97650"/>
    <x v="0"/>
    <x v="6"/>
    <x v="2"/>
    <x v="0"/>
  </r>
  <r>
    <n v="65739749"/>
    <x v="229"/>
    <n v="2242441"/>
    <n v="12098"/>
    <x v="58"/>
    <x v="3"/>
    <s v="Herren"/>
    <n v="2"/>
    <n v="257.97478991596643"/>
    <n v="515.94957983193285"/>
    <n v="63785"/>
    <x v="0"/>
    <x v="6"/>
    <x v="4"/>
    <x v="0"/>
  </r>
  <r>
    <n v="14986256"/>
    <x v="230"/>
    <n v="4278527"/>
    <n v="13651"/>
    <x v="39"/>
    <x v="1"/>
    <s v="Herren"/>
    <n v="3"/>
    <n v="112.5966386554622"/>
    <n v="337.78991596638662"/>
    <n v="72351"/>
    <x v="0"/>
    <x v="0"/>
    <x v="1"/>
    <x v="1"/>
  </r>
  <r>
    <n v="44728774"/>
    <x v="230"/>
    <n v="3309814"/>
    <n v="10722"/>
    <x v="40"/>
    <x v="0"/>
    <s v="Herren"/>
    <n v="2"/>
    <n v="136.96638655462186"/>
    <n v="273.93277310924373"/>
    <n v="52525"/>
    <x v="2"/>
    <x v="3"/>
    <x v="1"/>
    <x v="1"/>
  </r>
  <r>
    <n v="44728774"/>
    <x v="230"/>
    <n v="3309814"/>
    <n v="11036"/>
    <x v="53"/>
    <x v="2"/>
    <s v="Damen"/>
    <n v="3"/>
    <n v="68.058823529411768"/>
    <n v="204.1764705882353"/>
    <n v="52525"/>
    <x v="2"/>
    <x v="3"/>
    <x v="1"/>
    <x v="1"/>
  </r>
  <r>
    <n v="44728774"/>
    <x v="230"/>
    <n v="3309814"/>
    <n v="12058"/>
    <x v="44"/>
    <x v="3"/>
    <s v="Damen"/>
    <n v="2"/>
    <n v="267.218487394958"/>
    <n v="534.43697478991601"/>
    <n v="52525"/>
    <x v="2"/>
    <x v="3"/>
    <x v="1"/>
    <x v="1"/>
  </r>
  <r>
    <n v="14986256"/>
    <x v="230"/>
    <n v="4278527"/>
    <n v="10339"/>
    <x v="7"/>
    <x v="0"/>
    <s v="Damen"/>
    <n v="2"/>
    <n v="130.24369747899161"/>
    <n v="260.48739495798321"/>
    <n v="72351"/>
    <x v="0"/>
    <x v="0"/>
    <x v="1"/>
    <x v="1"/>
  </r>
  <r>
    <n v="14986256"/>
    <x v="230"/>
    <n v="4278527"/>
    <n v="10352"/>
    <x v="31"/>
    <x v="0"/>
    <s v="Herren"/>
    <n v="2"/>
    <n v="127.72268907563027"/>
    <n v="255.44537815126054"/>
    <n v="72351"/>
    <x v="0"/>
    <x v="0"/>
    <x v="1"/>
    <x v="1"/>
  </r>
  <r>
    <n v="27008981"/>
    <x v="230"/>
    <n v="5978934"/>
    <n v="12499"/>
    <x v="42"/>
    <x v="3"/>
    <s v="Damen"/>
    <n v="3"/>
    <n v="248.73109243697482"/>
    <n v="746.19327731092449"/>
    <n v="35075"/>
    <x v="2"/>
    <x v="5"/>
    <x v="0"/>
    <x v="1"/>
  </r>
  <r>
    <n v="27008981"/>
    <x v="230"/>
    <n v="5978934"/>
    <n v="12149"/>
    <x v="27"/>
    <x v="3"/>
    <s v="Damen"/>
    <n v="2"/>
    <n v="264.69747899159665"/>
    <n v="529.39495798319331"/>
    <n v="35075"/>
    <x v="2"/>
    <x v="5"/>
    <x v="0"/>
    <x v="1"/>
  </r>
  <r>
    <n v="27008981"/>
    <x v="230"/>
    <n v="5978934"/>
    <n v="13791"/>
    <x v="1"/>
    <x v="1"/>
    <s v="Damen"/>
    <n v="2"/>
    <n v="125.20168067226892"/>
    <n v="250.40336134453784"/>
    <n v="35075"/>
    <x v="2"/>
    <x v="5"/>
    <x v="0"/>
    <x v="1"/>
  </r>
  <r>
    <n v="19966790"/>
    <x v="230"/>
    <n v="6803811"/>
    <n v="11310"/>
    <x v="49"/>
    <x v="2"/>
    <s v="Herren"/>
    <n v="3"/>
    <n v="71.420168067226896"/>
    <n v="214.2605042016807"/>
    <n v="55283"/>
    <x v="2"/>
    <x v="7"/>
    <x v="2"/>
    <x v="1"/>
  </r>
  <r>
    <n v="19966790"/>
    <x v="230"/>
    <n v="6803811"/>
    <n v="13230"/>
    <x v="26"/>
    <x v="1"/>
    <s v="Damen"/>
    <n v="3"/>
    <n v="112.5966386554622"/>
    <n v="337.78991596638662"/>
    <n v="55283"/>
    <x v="2"/>
    <x v="7"/>
    <x v="2"/>
    <x v="1"/>
  </r>
  <r>
    <n v="85945318"/>
    <x v="231"/>
    <n v="6650391"/>
    <n v="10722"/>
    <x v="40"/>
    <x v="0"/>
    <s v="Herren"/>
    <n v="2"/>
    <n v="136.96638655462186"/>
    <n v="273.93277310924373"/>
    <n v="16278"/>
    <x v="1"/>
    <x v="2"/>
    <x v="4"/>
    <x v="0"/>
  </r>
  <r>
    <n v="85945318"/>
    <x v="231"/>
    <n v="6650391"/>
    <n v="12430"/>
    <x v="61"/>
    <x v="3"/>
    <s v="Damen"/>
    <n v="3"/>
    <n v="256.29411764705884"/>
    <n v="768.88235294117658"/>
    <n v="16278"/>
    <x v="1"/>
    <x v="2"/>
    <x v="4"/>
    <x v="0"/>
  </r>
  <r>
    <n v="85945318"/>
    <x v="231"/>
    <n v="6650391"/>
    <n v="13653"/>
    <x v="38"/>
    <x v="1"/>
    <s v="Damen"/>
    <n v="2"/>
    <n v="121.00000000000001"/>
    <n v="242.00000000000003"/>
    <n v="16278"/>
    <x v="1"/>
    <x v="2"/>
    <x v="4"/>
    <x v="0"/>
  </r>
  <r>
    <n v="76671131"/>
    <x v="231"/>
    <n v="2518073"/>
    <n v="13651"/>
    <x v="39"/>
    <x v="1"/>
    <s v="Herren"/>
    <n v="2"/>
    <n v="112.5966386554622"/>
    <n v="225.1932773109244"/>
    <n v="54470"/>
    <x v="2"/>
    <x v="7"/>
    <x v="3"/>
    <x v="0"/>
  </r>
  <r>
    <n v="41308840"/>
    <x v="231"/>
    <n v="6886840"/>
    <n v="12710"/>
    <x v="56"/>
    <x v="3"/>
    <s v="Damen"/>
    <n v="3"/>
    <n v="259.65546218487395"/>
    <n v="778.96638655462186"/>
    <n v="47803"/>
    <x v="2"/>
    <x v="3"/>
    <x v="3"/>
    <x v="1"/>
  </r>
  <r>
    <n v="41308840"/>
    <x v="231"/>
    <n v="6886840"/>
    <n v="13337"/>
    <x v="23"/>
    <x v="1"/>
    <s v="Herren"/>
    <n v="3"/>
    <n v="118.47899159663866"/>
    <n v="355.43697478991601"/>
    <n v="47803"/>
    <x v="2"/>
    <x v="3"/>
    <x v="3"/>
    <x v="1"/>
  </r>
  <r>
    <n v="94230346"/>
    <x v="232"/>
    <n v="2750811"/>
    <n v="11777"/>
    <x v="29"/>
    <x v="2"/>
    <s v="Herren"/>
    <n v="2"/>
    <n v="63.016806722689076"/>
    <n v="126.03361344537815"/>
    <n v="45711"/>
    <x v="2"/>
    <x v="3"/>
    <x v="4"/>
    <x v="3"/>
  </r>
  <r>
    <n v="91237947"/>
    <x v="232"/>
    <n v="7982981"/>
    <n v="10381"/>
    <x v="12"/>
    <x v="0"/>
    <s v="Damen"/>
    <n v="2"/>
    <n v="132.76470588235296"/>
    <n v="265.52941176470591"/>
    <n v="76855"/>
    <x v="2"/>
    <x v="7"/>
    <x v="3"/>
    <x v="3"/>
  </r>
  <r>
    <n v="91237947"/>
    <x v="232"/>
    <n v="7982981"/>
    <n v="11561"/>
    <x v="13"/>
    <x v="2"/>
    <s v="Herren"/>
    <n v="3"/>
    <n v="66.378151260504197"/>
    <n v="199.1344537815126"/>
    <n v="76855"/>
    <x v="2"/>
    <x v="7"/>
    <x v="3"/>
    <x v="3"/>
  </r>
  <r>
    <n v="91237947"/>
    <x v="232"/>
    <n v="7982981"/>
    <n v="12495"/>
    <x v="54"/>
    <x v="3"/>
    <s v="Damen"/>
    <n v="2"/>
    <n v="264.69747899159665"/>
    <n v="529.39495798319331"/>
    <n v="76855"/>
    <x v="2"/>
    <x v="7"/>
    <x v="3"/>
    <x v="3"/>
  </r>
  <r>
    <n v="25857508"/>
    <x v="232"/>
    <n v="4340076"/>
    <n v="10828"/>
    <x v="28"/>
    <x v="0"/>
    <s v="Herren"/>
    <n v="3"/>
    <n v="136.96638655462186"/>
    <n v="410.89915966386559"/>
    <n v="91550"/>
    <x v="0"/>
    <x v="6"/>
    <x v="4"/>
    <x v="1"/>
  </r>
  <r>
    <n v="25857508"/>
    <x v="232"/>
    <n v="4340076"/>
    <n v="13337"/>
    <x v="23"/>
    <x v="1"/>
    <s v="Herren"/>
    <n v="2"/>
    <n v="118.47899159663866"/>
    <n v="236.95798319327733"/>
    <n v="91550"/>
    <x v="0"/>
    <x v="6"/>
    <x v="4"/>
    <x v="1"/>
  </r>
  <r>
    <n v="25857508"/>
    <x v="232"/>
    <n v="4340076"/>
    <n v="11081"/>
    <x v="2"/>
    <x v="2"/>
    <s v="Damen"/>
    <n v="3"/>
    <n v="70.579831932773104"/>
    <n v="211.7394957983193"/>
    <n v="91550"/>
    <x v="0"/>
    <x v="6"/>
    <x v="4"/>
    <x v="1"/>
  </r>
  <r>
    <n v="66746589"/>
    <x v="233"/>
    <n v="4513985"/>
    <n v="10561"/>
    <x v="19"/>
    <x v="0"/>
    <s v="Herren"/>
    <n v="3"/>
    <n v="133.60504201680675"/>
    <n v="400.81512605042025"/>
    <n v="84478"/>
    <x v="0"/>
    <x v="6"/>
    <x v="2"/>
    <x v="0"/>
  </r>
  <r>
    <n v="66746589"/>
    <x v="233"/>
    <n v="4513985"/>
    <n v="11518"/>
    <x v="6"/>
    <x v="2"/>
    <s v="Herren"/>
    <n v="3"/>
    <n v="63.016806722689076"/>
    <n v="189.05042016806723"/>
    <n v="84478"/>
    <x v="0"/>
    <x v="6"/>
    <x v="2"/>
    <x v="0"/>
  </r>
  <r>
    <n v="24317690"/>
    <x v="234"/>
    <n v="9098678"/>
    <n v="13397"/>
    <x v="35"/>
    <x v="1"/>
    <s v="Damen"/>
    <n v="2"/>
    <n v="117.63865546218489"/>
    <n v="235.27731092436977"/>
    <n v="83684"/>
    <x v="0"/>
    <x v="6"/>
    <x v="1"/>
    <x v="1"/>
  </r>
  <r>
    <n v="24317690"/>
    <x v="234"/>
    <n v="9098678"/>
    <n v="11969"/>
    <x v="59"/>
    <x v="2"/>
    <s v="Damen"/>
    <n v="3"/>
    <n v="66.378151260504197"/>
    <n v="199.1344537815126"/>
    <n v="83684"/>
    <x v="0"/>
    <x v="6"/>
    <x v="1"/>
    <x v="1"/>
  </r>
  <r>
    <n v="24317690"/>
    <x v="234"/>
    <n v="9098678"/>
    <n v="11310"/>
    <x v="49"/>
    <x v="2"/>
    <s v="Herren"/>
    <n v="2"/>
    <n v="71.420168067226896"/>
    <n v="142.84033613445379"/>
    <n v="83684"/>
    <x v="0"/>
    <x v="6"/>
    <x v="1"/>
    <x v="1"/>
  </r>
  <r>
    <n v="13054474"/>
    <x v="234"/>
    <n v="8326617"/>
    <n v="13071"/>
    <x v="43"/>
    <x v="1"/>
    <s v="Herren"/>
    <n v="3"/>
    <n v="122.68067226890757"/>
    <n v="368.0420168067227"/>
    <n v="58300"/>
    <x v="2"/>
    <x v="3"/>
    <x v="3"/>
    <x v="1"/>
  </r>
  <r>
    <n v="94992592"/>
    <x v="234"/>
    <n v="1666917"/>
    <n v="11081"/>
    <x v="2"/>
    <x v="2"/>
    <s v="Damen"/>
    <n v="1"/>
    <n v="70.579831932773104"/>
    <n v="70.579831932773104"/>
    <n v="89269"/>
    <x v="0"/>
    <x v="6"/>
    <x v="2"/>
    <x v="3"/>
  </r>
  <r>
    <n v="63719320"/>
    <x v="235"/>
    <n v="9038021"/>
    <n v="11777"/>
    <x v="29"/>
    <x v="2"/>
    <s v="Herren"/>
    <n v="3"/>
    <n v="63.016806722689076"/>
    <n v="189.05042016806723"/>
    <n v="32683"/>
    <x v="2"/>
    <x v="3"/>
    <x v="1"/>
    <x v="0"/>
  </r>
  <r>
    <n v="54916717"/>
    <x v="235"/>
    <n v="4612353"/>
    <n v="13355"/>
    <x v="55"/>
    <x v="1"/>
    <s v="Herren"/>
    <n v="2"/>
    <n v="123.52100840336136"/>
    <n v="247.04201680672273"/>
    <n v="91161"/>
    <x v="0"/>
    <x v="6"/>
    <x v="0"/>
    <x v="1"/>
  </r>
  <r>
    <n v="39881674"/>
    <x v="235"/>
    <n v="6002540"/>
    <n v="13653"/>
    <x v="38"/>
    <x v="1"/>
    <s v="Damen"/>
    <n v="2"/>
    <n v="121.00000000000001"/>
    <n v="242.00000000000003"/>
    <n v="32339"/>
    <x v="2"/>
    <x v="3"/>
    <x v="4"/>
    <x v="1"/>
  </r>
  <r>
    <n v="84342320"/>
    <x v="236"/>
    <n v="7549813"/>
    <n v="10430"/>
    <x v="51"/>
    <x v="0"/>
    <s v="Damen"/>
    <n v="2"/>
    <n v="140.32773109243698"/>
    <n v="280.65546218487395"/>
    <s v="06242"/>
    <x v="1"/>
    <x v="4"/>
    <x v="1"/>
    <x v="0"/>
  </r>
  <r>
    <n v="75671799"/>
    <x v="236"/>
    <n v="6421195"/>
    <n v="13583"/>
    <x v="30"/>
    <x v="1"/>
    <s v="Herren"/>
    <n v="2"/>
    <n v="110.07563025210085"/>
    <n v="220.1512605042017"/>
    <s v="01683"/>
    <x v="1"/>
    <x v="11"/>
    <x v="4"/>
    <x v="0"/>
  </r>
  <r>
    <n v="37839731"/>
    <x v="236"/>
    <n v="9542201"/>
    <n v="11040"/>
    <x v="37"/>
    <x v="2"/>
    <s v="Damen"/>
    <n v="2"/>
    <n v="65.537815126050418"/>
    <n v="131.07563025210084"/>
    <n v="29462"/>
    <x v="3"/>
    <x v="9"/>
    <x v="4"/>
    <x v="1"/>
  </r>
  <r>
    <n v="37839731"/>
    <x v="236"/>
    <n v="9542201"/>
    <n v="11081"/>
    <x v="2"/>
    <x v="2"/>
    <s v="Damen"/>
    <n v="3"/>
    <n v="70.579831932773104"/>
    <n v="211.7394957983193"/>
    <n v="29462"/>
    <x v="3"/>
    <x v="9"/>
    <x v="4"/>
    <x v="1"/>
  </r>
  <r>
    <n v="37839731"/>
    <x v="236"/>
    <n v="9542201"/>
    <n v="12634"/>
    <x v="41"/>
    <x v="3"/>
    <s v="Herren"/>
    <n v="3"/>
    <n v="265.53781512605042"/>
    <n v="796.61344537815125"/>
    <n v="29462"/>
    <x v="3"/>
    <x v="9"/>
    <x v="4"/>
    <x v="1"/>
  </r>
  <r>
    <n v="61682234"/>
    <x v="237"/>
    <n v="1071475"/>
    <n v="10331"/>
    <x v="32"/>
    <x v="0"/>
    <s v="Herren"/>
    <n v="2"/>
    <n v="141.16806722689077"/>
    <n v="282.33613445378154"/>
    <n v="71272"/>
    <x v="0"/>
    <x v="0"/>
    <x v="0"/>
    <x v="1"/>
  </r>
  <r>
    <n v="61682234"/>
    <x v="237"/>
    <n v="1071475"/>
    <n v="10828"/>
    <x v="28"/>
    <x v="0"/>
    <s v="Herren"/>
    <n v="2"/>
    <n v="136.96638655462186"/>
    <n v="273.93277310924373"/>
    <n v="71272"/>
    <x v="0"/>
    <x v="0"/>
    <x v="0"/>
    <x v="1"/>
  </r>
  <r>
    <n v="61682234"/>
    <x v="237"/>
    <n v="1071475"/>
    <n v="11040"/>
    <x v="37"/>
    <x v="2"/>
    <s v="Damen"/>
    <n v="2"/>
    <n v="65.537815126050418"/>
    <n v="131.07563025210084"/>
    <n v="71272"/>
    <x v="0"/>
    <x v="0"/>
    <x v="0"/>
    <x v="1"/>
  </r>
  <r>
    <n v="28789566"/>
    <x v="238"/>
    <n v="1389858"/>
    <n v="10381"/>
    <x v="12"/>
    <x v="0"/>
    <s v="Damen"/>
    <n v="2"/>
    <n v="132.76470588235296"/>
    <n v="265.52941176470591"/>
    <n v="48465"/>
    <x v="3"/>
    <x v="9"/>
    <x v="2"/>
    <x v="1"/>
  </r>
  <r>
    <n v="93149776"/>
    <x v="239"/>
    <n v="1296262"/>
    <n v="11777"/>
    <x v="29"/>
    <x v="2"/>
    <s v="Herren"/>
    <n v="2"/>
    <n v="63.016806722689076"/>
    <n v="126.03361344537815"/>
    <n v="35440"/>
    <x v="2"/>
    <x v="5"/>
    <x v="2"/>
    <x v="3"/>
  </r>
  <r>
    <n v="93149776"/>
    <x v="239"/>
    <n v="1296262"/>
    <n v="12849"/>
    <x v="10"/>
    <x v="3"/>
    <s v="Herren"/>
    <n v="3"/>
    <n v="255.45378151260505"/>
    <n v="766.36134453781517"/>
    <n v="35440"/>
    <x v="2"/>
    <x v="5"/>
    <x v="2"/>
    <x v="3"/>
  </r>
  <r>
    <n v="26906502"/>
    <x v="239"/>
    <n v="9714068"/>
    <n v="10331"/>
    <x v="32"/>
    <x v="0"/>
    <s v="Herren"/>
    <n v="3"/>
    <n v="141.16806722689077"/>
    <n v="423.50420168067228"/>
    <n v="84137"/>
    <x v="0"/>
    <x v="6"/>
    <x v="0"/>
    <x v="1"/>
  </r>
  <r>
    <n v="71380560"/>
    <x v="239"/>
    <n v="5781188"/>
    <n v="11310"/>
    <x v="49"/>
    <x v="2"/>
    <s v="Herren"/>
    <n v="2"/>
    <n v="71.420168067226896"/>
    <n v="142.84033613445379"/>
    <n v="16278"/>
    <x v="1"/>
    <x v="2"/>
    <x v="2"/>
    <x v="0"/>
  </r>
  <r>
    <n v="18276486"/>
    <x v="239"/>
    <n v="9948076"/>
    <n v="13363"/>
    <x v="24"/>
    <x v="1"/>
    <s v="Herren"/>
    <n v="2"/>
    <n v="116.79831932773111"/>
    <n v="233.59663865546221"/>
    <n v="89257"/>
    <x v="0"/>
    <x v="6"/>
    <x v="1"/>
    <x v="1"/>
  </r>
  <r>
    <n v="24023289"/>
    <x v="239"/>
    <n v="8056304"/>
    <n v="11733"/>
    <x v="11"/>
    <x v="2"/>
    <s v="Damen"/>
    <n v="3"/>
    <n v="73.100840336134453"/>
    <n v="219.30252100840335"/>
    <n v="71083"/>
    <x v="0"/>
    <x v="0"/>
    <x v="0"/>
    <x v="1"/>
  </r>
  <r>
    <n v="26906502"/>
    <x v="239"/>
    <n v="9714068"/>
    <n v="11733"/>
    <x v="11"/>
    <x v="2"/>
    <s v="Damen"/>
    <n v="2"/>
    <n v="73.100840336134453"/>
    <n v="146.20168067226891"/>
    <n v="84137"/>
    <x v="0"/>
    <x v="6"/>
    <x v="0"/>
    <x v="1"/>
  </r>
  <r>
    <n v="26906502"/>
    <x v="239"/>
    <n v="9714068"/>
    <n v="11777"/>
    <x v="29"/>
    <x v="2"/>
    <s v="Herren"/>
    <n v="2"/>
    <n v="63.016806722689076"/>
    <n v="126.03361344537815"/>
    <n v="84137"/>
    <x v="0"/>
    <x v="6"/>
    <x v="0"/>
    <x v="1"/>
  </r>
  <r>
    <n v="48202203"/>
    <x v="240"/>
    <n v="7493806"/>
    <n v="12710"/>
    <x v="56"/>
    <x v="3"/>
    <s v="Damen"/>
    <n v="1"/>
    <n v="259.65546218487395"/>
    <n v="259.65546218487395"/>
    <n v="95671"/>
    <x v="0"/>
    <x v="6"/>
    <x v="0"/>
    <x v="1"/>
  </r>
  <r>
    <n v="36072399"/>
    <x v="240"/>
    <n v="6060286"/>
    <n v="10339"/>
    <x v="7"/>
    <x v="0"/>
    <s v="Damen"/>
    <n v="3"/>
    <n v="130.24369747899161"/>
    <n v="390.73109243697479"/>
    <n v="83022"/>
    <x v="0"/>
    <x v="6"/>
    <x v="4"/>
    <x v="1"/>
  </r>
  <r>
    <n v="48523685"/>
    <x v="240"/>
    <n v="1518926"/>
    <n v="12058"/>
    <x v="44"/>
    <x v="3"/>
    <s v="Damen"/>
    <n v="2"/>
    <n v="267.218487394958"/>
    <n v="534.43697478991601"/>
    <s v="09648"/>
    <x v="1"/>
    <x v="11"/>
    <x v="1"/>
    <x v="1"/>
  </r>
  <r>
    <n v="41077548"/>
    <x v="240"/>
    <n v="4514009"/>
    <n v="12495"/>
    <x v="54"/>
    <x v="3"/>
    <s v="Damen"/>
    <n v="2"/>
    <n v="264.69747899159665"/>
    <n v="529.39495798319331"/>
    <n v="65479"/>
    <x v="2"/>
    <x v="5"/>
    <x v="3"/>
    <x v="1"/>
  </r>
  <r>
    <n v="41077548"/>
    <x v="240"/>
    <n v="4514009"/>
    <n v="13071"/>
    <x v="43"/>
    <x v="1"/>
    <s v="Herren"/>
    <n v="2"/>
    <n v="122.68067226890757"/>
    <n v="245.36134453781514"/>
    <n v="65479"/>
    <x v="2"/>
    <x v="5"/>
    <x v="3"/>
    <x v="1"/>
  </r>
  <r>
    <n v="27095473"/>
    <x v="240"/>
    <n v="4721190"/>
    <n v="11036"/>
    <x v="53"/>
    <x v="2"/>
    <s v="Damen"/>
    <n v="3"/>
    <n v="68.058823529411768"/>
    <n v="204.1764705882353"/>
    <n v="57368"/>
    <x v="2"/>
    <x v="3"/>
    <x v="3"/>
    <x v="1"/>
  </r>
  <r>
    <n v="25526538"/>
    <x v="241"/>
    <n v="4092955"/>
    <n v="10722"/>
    <x v="40"/>
    <x v="0"/>
    <s v="Herren"/>
    <n v="2"/>
    <n v="136.96638655462186"/>
    <n v="273.93277310924373"/>
    <n v="89584"/>
    <x v="0"/>
    <x v="0"/>
    <x v="0"/>
    <x v="1"/>
  </r>
  <r>
    <n v="22272800"/>
    <x v="241"/>
    <n v="4544778"/>
    <n v="10828"/>
    <x v="28"/>
    <x v="0"/>
    <s v="Herren"/>
    <n v="3"/>
    <n v="136.96638655462186"/>
    <n v="410.89915966386559"/>
    <n v="24960"/>
    <x v="3"/>
    <x v="13"/>
    <x v="1"/>
    <x v="1"/>
  </r>
  <r>
    <n v="22272800"/>
    <x v="241"/>
    <n v="4544778"/>
    <n v="12058"/>
    <x v="44"/>
    <x v="3"/>
    <s v="Damen"/>
    <n v="2"/>
    <n v="267.218487394958"/>
    <n v="534.43697478991601"/>
    <n v="24960"/>
    <x v="3"/>
    <x v="13"/>
    <x v="1"/>
    <x v="1"/>
  </r>
  <r>
    <n v="22272800"/>
    <x v="241"/>
    <n v="4544778"/>
    <n v="13397"/>
    <x v="35"/>
    <x v="1"/>
    <s v="Damen"/>
    <n v="2"/>
    <n v="117.63865546218489"/>
    <n v="235.27731092436977"/>
    <n v="24960"/>
    <x v="3"/>
    <x v="13"/>
    <x v="1"/>
    <x v="1"/>
  </r>
  <r>
    <n v="38706691"/>
    <x v="241"/>
    <n v="1801200"/>
    <n v="11341"/>
    <x v="4"/>
    <x v="2"/>
    <s v="Herren"/>
    <n v="3"/>
    <n v="63.857142857142854"/>
    <n v="191.57142857142856"/>
    <n v="95460"/>
    <x v="0"/>
    <x v="6"/>
    <x v="0"/>
    <x v="1"/>
  </r>
  <r>
    <n v="68271784"/>
    <x v="242"/>
    <n v="2962776"/>
    <n v="10430"/>
    <x v="51"/>
    <x v="0"/>
    <s v="Damen"/>
    <n v="2"/>
    <n v="140.32773109243698"/>
    <n v="280.65546218487395"/>
    <n v="55494"/>
    <x v="2"/>
    <x v="7"/>
    <x v="4"/>
    <x v="0"/>
  </r>
  <r>
    <n v="68271784"/>
    <x v="242"/>
    <n v="2962776"/>
    <n v="10538"/>
    <x v="20"/>
    <x v="0"/>
    <s v="Herren"/>
    <n v="2"/>
    <n v="130.24369747899161"/>
    <n v="260.48739495798321"/>
    <n v="55494"/>
    <x v="2"/>
    <x v="7"/>
    <x v="4"/>
    <x v="0"/>
  </r>
  <r>
    <n v="68271784"/>
    <x v="242"/>
    <n v="2962776"/>
    <n v="13302"/>
    <x v="46"/>
    <x v="1"/>
    <s v="Damen"/>
    <n v="2"/>
    <n v="121.00000000000001"/>
    <n v="242.00000000000003"/>
    <n v="55494"/>
    <x v="2"/>
    <x v="7"/>
    <x v="4"/>
    <x v="0"/>
  </r>
  <r>
    <n v="65104257"/>
    <x v="242"/>
    <n v="9906139"/>
    <n v="13071"/>
    <x v="43"/>
    <x v="1"/>
    <s v="Herren"/>
    <n v="2"/>
    <n v="122.68067226890757"/>
    <n v="245.36134453781514"/>
    <n v="93142"/>
    <x v="0"/>
    <x v="6"/>
    <x v="4"/>
    <x v="0"/>
  </r>
  <r>
    <n v="96538459"/>
    <x v="243"/>
    <n v="4278527"/>
    <n v="10557"/>
    <x v="0"/>
    <x v="0"/>
    <s v="Herren"/>
    <n v="2"/>
    <n v="132.76470588235296"/>
    <n v="265.52941176470591"/>
    <n v="72351"/>
    <x v="0"/>
    <x v="0"/>
    <x v="3"/>
    <x v="3"/>
  </r>
  <r>
    <n v="96538459"/>
    <x v="243"/>
    <n v="4278527"/>
    <n v="13071"/>
    <x v="43"/>
    <x v="1"/>
    <s v="Herren"/>
    <n v="2"/>
    <n v="122.68067226890757"/>
    <n v="245.36134453781514"/>
    <n v="72351"/>
    <x v="0"/>
    <x v="0"/>
    <x v="3"/>
    <x v="3"/>
  </r>
  <r>
    <n v="96538459"/>
    <x v="243"/>
    <n v="4278527"/>
    <n v="13363"/>
    <x v="24"/>
    <x v="1"/>
    <s v="Herren"/>
    <n v="2"/>
    <n v="116.79831932773111"/>
    <n v="233.59663865546221"/>
    <n v="72351"/>
    <x v="0"/>
    <x v="0"/>
    <x v="3"/>
    <x v="3"/>
  </r>
  <r>
    <n v="25371753"/>
    <x v="244"/>
    <n v="3269912"/>
    <n v="12499"/>
    <x v="42"/>
    <x v="3"/>
    <s v="Damen"/>
    <n v="2"/>
    <n v="248.73109243697482"/>
    <n v="497.46218487394964"/>
    <s v="07819"/>
    <x v="1"/>
    <x v="1"/>
    <x v="1"/>
    <x v="1"/>
  </r>
  <r>
    <n v="57868209"/>
    <x v="245"/>
    <n v="4462354"/>
    <n v="12634"/>
    <x v="41"/>
    <x v="3"/>
    <s v="Herren"/>
    <n v="1"/>
    <n v="265.53781512605042"/>
    <n v="265.53781512605042"/>
    <n v="73642"/>
    <x v="0"/>
    <x v="0"/>
    <x v="0"/>
    <x v="1"/>
  </r>
  <r>
    <n v="70858414"/>
    <x v="245"/>
    <n v="7271925"/>
    <n v="12153"/>
    <x v="9"/>
    <x v="3"/>
    <s v="Herren"/>
    <n v="3"/>
    <n v="247.89075630252103"/>
    <n v="743.67226890756308"/>
    <n v="37308"/>
    <x v="1"/>
    <x v="1"/>
    <x v="1"/>
    <x v="0"/>
  </r>
  <r>
    <n v="88150085"/>
    <x v="246"/>
    <n v="1440912"/>
    <n v="12430"/>
    <x v="61"/>
    <x v="3"/>
    <s v="Damen"/>
    <n v="2"/>
    <n v="256.29411764705884"/>
    <n v="512.58823529411768"/>
    <n v="86368"/>
    <x v="0"/>
    <x v="6"/>
    <x v="0"/>
    <x v="0"/>
  </r>
  <r>
    <n v="50516769"/>
    <x v="246"/>
    <n v="1693058"/>
    <n v="10198"/>
    <x v="47"/>
    <x v="0"/>
    <s v="Damen"/>
    <n v="3"/>
    <n v="130.24369747899161"/>
    <n v="390.73109243697479"/>
    <n v="49740"/>
    <x v="3"/>
    <x v="9"/>
    <x v="3"/>
    <x v="1"/>
  </r>
  <r>
    <n v="50516769"/>
    <x v="246"/>
    <n v="1693058"/>
    <n v="11518"/>
    <x v="6"/>
    <x v="2"/>
    <s v="Herren"/>
    <n v="3"/>
    <n v="63.016806722689076"/>
    <n v="189.05042016806723"/>
    <n v="49740"/>
    <x v="3"/>
    <x v="9"/>
    <x v="3"/>
    <x v="1"/>
  </r>
  <r>
    <n v="50516769"/>
    <x v="246"/>
    <n v="1693058"/>
    <n v="11777"/>
    <x v="29"/>
    <x v="2"/>
    <s v="Herren"/>
    <n v="2"/>
    <n v="63.016806722689076"/>
    <n v="126.03361344537815"/>
    <n v="49740"/>
    <x v="3"/>
    <x v="9"/>
    <x v="3"/>
    <x v="1"/>
  </r>
  <r>
    <n v="88150085"/>
    <x v="246"/>
    <n v="1440912"/>
    <n v="13651"/>
    <x v="39"/>
    <x v="1"/>
    <s v="Herren"/>
    <n v="2"/>
    <n v="112.5966386554622"/>
    <n v="225.1932773109244"/>
    <n v="86368"/>
    <x v="0"/>
    <x v="6"/>
    <x v="0"/>
    <x v="0"/>
  </r>
  <r>
    <n v="32015368"/>
    <x v="246"/>
    <n v="5991274"/>
    <n v="11733"/>
    <x v="11"/>
    <x v="2"/>
    <s v="Damen"/>
    <n v="3"/>
    <n v="73.100840336134453"/>
    <n v="219.30252100840335"/>
    <n v="56235"/>
    <x v="2"/>
    <x v="7"/>
    <x v="2"/>
    <x v="1"/>
  </r>
  <r>
    <n v="32015368"/>
    <x v="246"/>
    <n v="5991274"/>
    <n v="12149"/>
    <x v="27"/>
    <x v="3"/>
    <s v="Damen"/>
    <n v="2"/>
    <n v="264.69747899159665"/>
    <n v="529.39495798319331"/>
    <n v="56235"/>
    <x v="2"/>
    <x v="7"/>
    <x v="2"/>
    <x v="1"/>
  </r>
  <r>
    <n v="32015368"/>
    <x v="246"/>
    <n v="5991274"/>
    <n v="13230"/>
    <x v="26"/>
    <x v="1"/>
    <s v="Damen"/>
    <n v="2"/>
    <n v="112.5966386554622"/>
    <n v="225.1932773109244"/>
    <n v="56235"/>
    <x v="2"/>
    <x v="7"/>
    <x v="2"/>
    <x v="1"/>
  </r>
  <r>
    <n v="88150085"/>
    <x v="246"/>
    <n v="1440912"/>
    <n v="11156"/>
    <x v="14"/>
    <x v="2"/>
    <s v="Herren"/>
    <n v="3"/>
    <n v="74.78151260504201"/>
    <n v="224.34453781512605"/>
    <n v="86368"/>
    <x v="0"/>
    <x v="6"/>
    <x v="0"/>
    <x v="0"/>
  </r>
  <r>
    <n v="66503019"/>
    <x v="247"/>
    <n v="7883395"/>
    <n v="12499"/>
    <x v="42"/>
    <x v="3"/>
    <s v="Damen"/>
    <n v="2"/>
    <n v="248.73109243697482"/>
    <n v="497.46218487394964"/>
    <n v="69190"/>
    <x v="0"/>
    <x v="0"/>
    <x v="0"/>
    <x v="0"/>
  </r>
  <r>
    <n v="66503019"/>
    <x v="247"/>
    <n v="7883395"/>
    <n v="12153"/>
    <x v="9"/>
    <x v="3"/>
    <s v="Herren"/>
    <n v="2"/>
    <n v="247.89075630252103"/>
    <n v="495.78151260504205"/>
    <n v="69190"/>
    <x v="0"/>
    <x v="0"/>
    <x v="0"/>
    <x v="0"/>
  </r>
  <r>
    <n v="66503019"/>
    <x v="247"/>
    <n v="7883395"/>
    <n v="13397"/>
    <x v="35"/>
    <x v="1"/>
    <s v="Damen"/>
    <n v="2"/>
    <n v="117.63865546218489"/>
    <n v="235.27731092436977"/>
    <n v="69190"/>
    <x v="0"/>
    <x v="0"/>
    <x v="0"/>
    <x v="0"/>
  </r>
  <r>
    <n v="27664586"/>
    <x v="247"/>
    <n v="9117529"/>
    <n v="13699"/>
    <x v="25"/>
    <x v="1"/>
    <s v="Damen"/>
    <n v="2"/>
    <n v="119.31932773109244"/>
    <n v="238.63865546218489"/>
    <s v="09322"/>
    <x v="1"/>
    <x v="11"/>
    <x v="4"/>
    <x v="1"/>
  </r>
  <r>
    <n v="25255682"/>
    <x v="248"/>
    <n v="7903714"/>
    <n v="10181"/>
    <x v="5"/>
    <x v="0"/>
    <s v="Herren"/>
    <n v="2"/>
    <n v="134.44537815126051"/>
    <n v="268.89075630252103"/>
    <n v="89584"/>
    <x v="0"/>
    <x v="0"/>
    <x v="3"/>
    <x v="1"/>
  </r>
  <r>
    <n v="64849260"/>
    <x v="249"/>
    <n v="2287668"/>
    <n v="12634"/>
    <x v="41"/>
    <x v="3"/>
    <s v="Herren"/>
    <n v="1"/>
    <n v="265.53781512605042"/>
    <n v="265.53781512605042"/>
    <n v="72516"/>
    <x v="0"/>
    <x v="0"/>
    <x v="4"/>
    <x v="0"/>
  </r>
  <r>
    <n v="92656780"/>
    <x v="249"/>
    <n v="5566808"/>
    <n v="11310"/>
    <x v="49"/>
    <x v="2"/>
    <s v="Herren"/>
    <n v="3"/>
    <n v="71.420168067226896"/>
    <n v="214.2605042016807"/>
    <n v="53111"/>
    <x v="2"/>
    <x v="3"/>
    <x v="0"/>
    <x v="3"/>
  </r>
  <r>
    <n v="64849260"/>
    <x v="249"/>
    <n v="2287668"/>
    <n v="12495"/>
    <x v="54"/>
    <x v="3"/>
    <s v="Damen"/>
    <n v="2"/>
    <n v="264.69747899159665"/>
    <n v="529.39495798319331"/>
    <n v="72516"/>
    <x v="0"/>
    <x v="0"/>
    <x v="4"/>
    <x v="0"/>
  </r>
  <r>
    <n v="20034822"/>
    <x v="249"/>
    <n v="7319241"/>
    <n v="10352"/>
    <x v="31"/>
    <x v="0"/>
    <s v="Herren"/>
    <n v="3"/>
    <n v="127.72268907563027"/>
    <n v="383.1680672268908"/>
    <n v="68723"/>
    <x v="0"/>
    <x v="0"/>
    <x v="2"/>
    <x v="1"/>
  </r>
  <r>
    <n v="48996919"/>
    <x v="249"/>
    <n v="5708648"/>
    <n v="11036"/>
    <x v="53"/>
    <x v="2"/>
    <s v="Damen"/>
    <n v="2"/>
    <n v="68.058823529411768"/>
    <n v="136.11764705882354"/>
    <s v="09427"/>
    <x v="1"/>
    <x v="11"/>
    <x v="2"/>
    <x v="1"/>
  </r>
  <r>
    <n v="64849260"/>
    <x v="249"/>
    <n v="2287668"/>
    <n v="13653"/>
    <x v="38"/>
    <x v="1"/>
    <s v="Damen"/>
    <n v="2"/>
    <n v="121.00000000000001"/>
    <n v="242.00000000000003"/>
    <n v="72516"/>
    <x v="0"/>
    <x v="0"/>
    <x v="4"/>
    <x v="0"/>
  </r>
  <r>
    <n v="20034822"/>
    <x v="249"/>
    <n v="7319241"/>
    <n v="13230"/>
    <x v="26"/>
    <x v="1"/>
    <s v="Damen"/>
    <n v="2"/>
    <n v="112.5966386554622"/>
    <n v="225.1932773109244"/>
    <n v="68723"/>
    <x v="0"/>
    <x v="0"/>
    <x v="2"/>
    <x v="1"/>
  </r>
  <r>
    <n v="20034822"/>
    <x v="249"/>
    <n v="7319241"/>
    <n v="13320"/>
    <x v="18"/>
    <x v="1"/>
    <s v="Herren"/>
    <n v="2"/>
    <n v="110.07563025210085"/>
    <n v="220.1512605042017"/>
    <n v="68723"/>
    <x v="0"/>
    <x v="0"/>
    <x v="2"/>
    <x v="1"/>
  </r>
  <r>
    <n v="26928896"/>
    <x v="250"/>
    <n v="8201373"/>
    <n v="12634"/>
    <x v="41"/>
    <x v="3"/>
    <s v="Herren"/>
    <n v="1"/>
    <n v="265.53781512605042"/>
    <n v="265.53781512605042"/>
    <n v="89415"/>
    <x v="0"/>
    <x v="6"/>
    <x v="1"/>
    <x v="1"/>
  </r>
  <r>
    <n v="26928896"/>
    <x v="250"/>
    <n v="8201373"/>
    <n v="12495"/>
    <x v="54"/>
    <x v="3"/>
    <s v="Damen"/>
    <n v="1"/>
    <n v="264.69747899159665"/>
    <n v="264.69747899159665"/>
    <n v="89415"/>
    <x v="0"/>
    <x v="6"/>
    <x v="1"/>
    <x v="1"/>
  </r>
  <r>
    <n v="60396995"/>
    <x v="250"/>
    <n v="2540817"/>
    <n v="10331"/>
    <x v="32"/>
    <x v="0"/>
    <s v="Herren"/>
    <n v="3"/>
    <n v="141.16806722689077"/>
    <n v="423.50420168067228"/>
    <n v="53572"/>
    <x v="2"/>
    <x v="7"/>
    <x v="3"/>
    <x v="1"/>
  </r>
  <r>
    <n v="77650053"/>
    <x v="250"/>
    <n v="5401926"/>
    <n v="10331"/>
    <x v="32"/>
    <x v="0"/>
    <s v="Herren"/>
    <n v="2"/>
    <n v="141.16806722689077"/>
    <n v="282.33613445378154"/>
    <n v="73642"/>
    <x v="0"/>
    <x v="0"/>
    <x v="4"/>
    <x v="0"/>
  </r>
  <r>
    <n v="26928896"/>
    <x v="250"/>
    <n v="8201373"/>
    <n v="10381"/>
    <x v="12"/>
    <x v="0"/>
    <s v="Damen"/>
    <n v="2"/>
    <n v="132.76470588235296"/>
    <n v="265.52941176470591"/>
    <n v="89415"/>
    <x v="0"/>
    <x v="6"/>
    <x v="1"/>
    <x v="1"/>
  </r>
  <r>
    <n v="40223920"/>
    <x v="250"/>
    <n v="9152474"/>
    <n v="10381"/>
    <x v="12"/>
    <x v="0"/>
    <s v="Damen"/>
    <n v="3"/>
    <n v="132.76470588235296"/>
    <n v="398.2941176470589"/>
    <n v="34497"/>
    <x v="2"/>
    <x v="5"/>
    <x v="0"/>
    <x v="1"/>
  </r>
  <r>
    <n v="26928896"/>
    <x v="250"/>
    <n v="8201373"/>
    <n v="11969"/>
    <x v="59"/>
    <x v="2"/>
    <s v="Damen"/>
    <n v="3"/>
    <n v="66.378151260504197"/>
    <n v="199.1344537815126"/>
    <n v="89415"/>
    <x v="0"/>
    <x v="6"/>
    <x v="1"/>
    <x v="1"/>
  </r>
  <r>
    <n v="26928896"/>
    <x v="250"/>
    <n v="8201373"/>
    <n v="11341"/>
    <x v="4"/>
    <x v="2"/>
    <s v="Herren"/>
    <n v="3"/>
    <n v="63.857142857142854"/>
    <n v="191.57142857142856"/>
    <n v="89415"/>
    <x v="0"/>
    <x v="6"/>
    <x v="1"/>
    <x v="1"/>
  </r>
  <r>
    <n v="89641490"/>
    <x v="251"/>
    <n v="1089428"/>
    <n v="10538"/>
    <x v="20"/>
    <x v="0"/>
    <s v="Herren"/>
    <n v="3"/>
    <n v="130.24369747899161"/>
    <n v="390.73109243697479"/>
    <n v="16727"/>
    <x v="1"/>
    <x v="2"/>
    <x v="4"/>
    <x v="4"/>
  </r>
  <r>
    <n v="89641490"/>
    <x v="251"/>
    <n v="1089428"/>
    <n v="10339"/>
    <x v="7"/>
    <x v="0"/>
    <s v="Damen"/>
    <n v="2"/>
    <n v="130.24369747899161"/>
    <n v="260.48739495798321"/>
    <n v="16727"/>
    <x v="1"/>
    <x v="2"/>
    <x v="4"/>
    <x v="4"/>
  </r>
  <r>
    <n v="89641490"/>
    <x v="251"/>
    <n v="1089428"/>
    <n v="13405"/>
    <x v="36"/>
    <x v="1"/>
    <s v="Damen"/>
    <n v="3"/>
    <n v="116.79831932773111"/>
    <n v="350.39495798319331"/>
    <n v="16727"/>
    <x v="1"/>
    <x v="2"/>
    <x v="4"/>
    <x v="4"/>
  </r>
  <r>
    <n v="50361982"/>
    <x v="252"/>
    <n v="4486264"/>
    <n v="12499"/>
    <x v="42"/>
    <x v="3"/>
    <s v="Damen"/>
    <n v="1"/>
    <n v="248.73109243697482"/>
    <n v="248.73109243697482"/>
    <n v="94234"/>
    <x v="0"/>
    <x v="6"/>
    <x v="0"/>
    <x v="1"/>
  </r>
  <r>
    <n v="50361982"/>
    <x v="252"/>
    <n v="4486264"/>
    <n v="12430"/>
    <x v="61"/>
    <x v="3"/>
    <s v="Damen"/>
    <n v="2"/>
    <n v="256.29411764705884"/>
    <n v="512.58823529411768"/>
    <n v="94234"/>
    <x v="0"/>
    <x v="6"/>
    <x v="0"/>
    <x v="1"/>
  </r>
  <r>
    <n v="50361982"/>
    <x v="252"/>
    <n v="4486264"/>
    <n v="10339"/>
    <x v="7"/>
    <x v="0"/>
    <s v="Damen"/>
    <n v="3"/>
    <n v="130.24369747899161"/>
    <n v="390.73109243697479"/>
    <n v="94234"/>
    <x v="0"/>
    <x v="6"/>
    <x v="0"/>
    <x v="1"/>
  </r>
  <r>
    <n v="78049618"/>
    <x v="253"/>
    <n v="3129730"/>
    <n v="12849"/>
    <x v="10"/>
    <x v="3"/>
    <s v="Herren"/>
    <n v="1"/>
    <n v="255.45378151260505"/>
    <n v="255.45378151260505"/>
    <n v="89423"/>
    <x v="0"/>
    <x v="6"/>
    <x v="0"/>
    <x v="0"/>
  </r>
  <r>
    <n v="79615568"/>
    <x v="253"/>
    <n v="5593475"/>
    <n v="12098"/>
    <x v="58"/>
    <x v="3"/>
    <s v="Herren"/>
    <n v="3"/>
    <n v="257.97478991596643"/>
    <n v="773.92436974789928"/>
    <n v="67157"/>
    <x v="2"/>
    <x v="7"/>
    <x v="0"/>
    <x v="0"/>
  </r>
  <r>
    <n v="78049618"/>
    <x v="253"/>
    <n v="3129730"/>
    <n v="13071"/>
    <x v="43"/>
    <x v="1"/>
    <s v="Herren"/>
    <n v="3"/>
    <n v="122.68067226890757"/>
    <n v="368.0420168067227"/>
    <n v="89423"/>
    <x v="0"/>
    <x v="6"/>
    <x v="0"/>
    <x v="0"/>
  </r>
  <r>
    <n v="51297696"/>
    <x v="253"/>
    <n v="9799208"/>
    <n v="13337"/>
    <x v="23"/>
    <x v="1"/>
    <s v="Herren"/>
    <n v="2"/>
    <n v="118.47899159663866"/>
    <n v="236.95798319327733"/>
    <n v="95514"/>
    <x v="0"/>
    <x v="6"/>
    <x v="2"/>
    <x v="1"/>
  </r>
  <r>
    <n v="78049618"/>
    <x v="253"/>
    <n v="3129730"/>
    <n v="11156"/>
    <x v="14"/>
    <x v="2"/>
    <s v="Herren"/>
    <n v="3"/>
    <n v="74.78151260504201"/>
    <n v="224.34453781512605"/>
    <n v="89423"/>
    <x v="0"/>
    <x v="6"/>
    <x v="0"/>
    <x v="0"/>
  </r>
  <r>
    <n v="65650612"/>
    <x v="254"/>
    <n v="8362098"/>
    <n v="10828"/>
    <x v="28"/>
    <x v="0"/>
    <s v="Herren"/>
    <n v="2"/>
    <n v="136.96638655462186"/>
    <n v="273.93277310924373"/>
    <n v="53424"/>
    <x v="2"/>
    <x v="7"/>
    <x v="4"/>
    <x v="0"/>
  </r>
  <r>
    <n v="65650612"/>
    <x v="254"/>
    <n v="8362098"/>
    <n v="11518"/>
    <x v="6"/>
    <x v="2"/>
    <s v="Herren"/>
    <n v="3"/>
    <n v="63.016806722689076"/>
    <n v="189.05042016806723"/>
    <n v="53424"/>
    <x v="2"/>
    <x v="7"/>
    <x v="4"/>
    <x v="0"/>
  </r>
  <r>
    <n v="65650612"/>
    <x v="254"/>
    <n v="8362098"/>
    <n v="11777"/>
    <x v="29"/>
    <x v="2"/>
    <s v="Herren"/>
    <n v="2"/>
    <n v="63.016806722689076"/>
    <n v="126.03361344537815"/>
    <n v="53424"/>
    <x v="2"/>
    <x v="7"/>
    <x v="4"/>
    <x v="0"/>
  </r>
  <r>
    <n v="36906024"/>
    <x v="254"/>
    <n v="5106513"/>
    <n v="10339"/>
    <x v="7"/>
    <x v="0"/>
    <s v="Damen"/>
    <n v="2"/>
    <n v="130.24369747899161"/>
    <n v="260.48739495798321"/>
    <n v="35606"/>
    <x v="2"/>
    <x v="5"/>
    <x v="4"/>
    <x v="1"/>
  </r>
  <r>
    <n v="36906024"/>
    <x v="254"/>
    <n v="5106513"/>
    <n v="11400"/>
    <x v="52"/>
    <x v="2"/>
    <s v="Damen"/>
    <n v="3"/>
    <n v="63.857142857142854"/>
    <n v="191.57142857142856"/>
    <n v="35606"/>
    <x v="2"/>
    <x v="5"/>
    <x v="4"/>
    <x v="1"/>
  </r>
  <r>
    <n v="36906024"/>
    <x v="254"/>
    <n v="5106513"/>
    <n v="12725"/>
    <x v="3"/>
    <x v="3"/>
    <s v="Herren"/>
    <n v="3"/>
    <n v="263.85714285714289"/>
    <n v="791.57142857142867"/>
    <n v="35606"/>
    <x v="2"/>
    <x v="5"/>
    <x v="4"/>
    <x v="1"/>
  </r>
  <r>
    <n v="36906024"/>
    <x v="254"/>
    <n v="5106513"/>
    <n v="13405"/>
    <x v="36"/>
    <x v="1"/>
    <s v="Damen"/>
    <n v="2"/>
    <n v="116.79831932773111"/>
    <n v="233.59663865546221"/>
    <n v="35606"/>
    <x v="2"/>
    <x v="5"/>
    <x v="4"/>
    <x v="1"/>
  </r>
  <r>
    <n v="36906024"/>
    <x v="254"/>
    <n v="5106513"/>
    <n v="13791"/>
    <x v="1"/>
    <x v="1"/>
    <s v="Damen"/>
    <n v="2"/>
    <n v="125.20168067226892"/>
    <n v="250.40336134453784"/>
    <n v="35606"/>
    <x v="2"/>
    <x v="5"/>
    <x v="4"/>
    <x v="1"/>
  </r>
  <r>
    <n v="50230894"/>
    <x v="255"/>
    <n v="6865134"/>
    <n v="12495"/>
    <x v="54"/>
    <x v="3"/>
    <s v="Damen"/>
    <n v="3"/>
    <n v="264.69747899159665"/>
    <n v="794.09243697478996"/>
    <n v="99831"/>
    <x v="1"/>
    <x v="1"/>
    <x v="0"/>
    <x v="1"/>
  </r>
  <r>
    <n v="50230894"/>
    <x v="255"/>
    <n v="6865134"/>
    <n v="12725"/>
    <x v="3"/>
    <x v="3"/>
    <s v="Herren"/>
    <n v="3"/>
    <n v="263.85714285714289"/>
    <n v="791.57142857142867"/>
    <n v="99831"/>
    <x v="1"/>
    <x v="1"/>
    <x v="0"/>
    <x v="1"/>
  </r>
  <r>
    <n v="30957000"/>
    <x v="256"/>
    <n v="7439121"/>
    <n v="10352"/>
    <x v="31"/>
    <x v="0"/>
    <s v="Herren"/>
    <n v="2"/>
    <n v="127.72268907563027"/>
    <n v="255.44537815126054"/>
    <n v="97941"/>
    <x v="0"/>
    <x v="0"/>
    <x v="2"/>
    <x v="1"/>
  </r>
  <r>
    <n v="43659175"/>
    <x v="257"/>
    <n v="5432654"/>
    <n v="10331"/>
    <x v="32"/>
    <x v="0"/>
    <s v="Herren"/>
    <n v="3"/>
    <n v="141.16806722689077"/>
    <n v="423.50420168067228"/>
    <n v="17326"/>
    <x v="1"/>
    <x v="2"/>
    <x v="4"/>
    <x v="1"/>
  </r>
  <r>
    <n v="43659175"/>
    <x v="257"/>
    <n v="5432654"/>
    <n v="13397"/>
    <x v="35"/>
    <x v="1"/>
    <s v="Damen"/>
    <n v="3"/>
    <n v="117.63865546218489"/>
    <n v="352.91596638655466"/>
    <n v="17326"/>
    <x v="1"/>
    <x v="2"/>
    <x v="4"/>
    <x v="1"/>
  </r>
  <r>
    <n v="43659175"/>
    <x v="257"/>
    <n v="5432654"/>
    <n v="13685"/>
    <x v="17"/>
    <x v="1"/>
    <s v="Damen"/>
    <n v="2"/>
    <n v="122.68067226890757"/>
    <n v="245.36134453781514"/>
    <n v="17326"/>
    <x v="1"/>
    <x v="2"/>
    <x v="4"/>
    <x v="1"/>
  </r>
  <r>
    <n v="91486029"/>
    <x v="258"/>
    <n v="5922112"/>
    <n v="11518"/>
    <x v="6"/>
    <x v="2"/>
    <s v="Herren"/>
    <n v="2"/>
    <n v="63.016806722689076"/>
    <n v="126.03361344537815"/>
    <n v="20038"/>
    <x v="3"/>
    <x v="8"/>
    <x v="0"/>
    <x v="3"/>
  </r>
  <r>
    <n v="91486029"/>
    <x v="258"/>
    <n v="5922112"/>
    <n v="12086"/>
    <x v="16"/>
    <x v="3"/>
    <s v="Herren"/>
    <n v="3"/>
    <n v="248.73109243697482"/>
    <n v="746.19327731092449"/>
    <n v="20038"/>
    <x v="3"/>
    <x v="8"/>
    <x v="0"/>
    <x v="3"/>
  </r>
  <r>
    <n v="91486029"/>
    <x v="258"/>
    <n v="5922112"/>
    <n v="12430"/>
    <x v="61"/>
    <x v="3"/>
    <s v="Damen"/>
    <n v="2"/>
    <n v="256.29411764705884"/>
    <n v="512.58823529411768"/>
    <n v="20038"/>
    <x v="3"/>
    <x v="8"/>
    <x v="0"/>
    <x v="3"/>
  </r>
  <r>
    <n v="91486029"/>
    <x v="258"/>
    <n v="5922112"/>
    <n v="13355"/>
    <x v="55"/>
    <x v="1"/>
    <s v="Herren"/>
    <n v="2"/>
    <n v="123.52100840336136"/>
    <n v="247.04201680672273"/>
    <n v="20038"/>
    <x v="3"/>
    <x v="8"/>
    <x v="0"/>
    <x v="3"/>
  </r>
  <r>
    <n v="91486029"/>
    <x v="258"/>
    <n v="5922112"/>
    <n v="13111"/>
    <x v="34"/>
    <x v="1"/>
    <s v="Damen"/>
    <n v="2"/>
    <n v="113.43697478991598"/>
    <n v="226.87394957983196"/>
    <n v="20038"/>
    <x v="3"/>
    <x v="8"/>
    <x v="0"/>
    <x v="3"/>
  </r>
  <r>
    <n v="30959396"/>
    <x v="258"/>
    <n v="7919808"/>
    <n v="10198"/>
    <x v="47"/>
    <x v="0"/>
    <s v="Damen"/>
    <n v="2"/>
    <n v="130.24369747899161"/>
    <n v="260.48739495798321"/>
    <n v="63688"/>
    <x v="2"/>
    <x v="5"/>
    <x v="2"/>
    <x v="1"/>
  </r>
  <r>
    <n v="30959396"/>
    <x v="258"/>
    <n v="7919808"/>
    <n v="10561"/>
    <x v="19"/>
    <x v="0"/>
    <s v="Herren"/>
    <n v="3"/>
    <n v="133.60504201680675"/>
    <n v="400.81512605042025"/>
    <n v="63688"/>
    <x v="2"/>
    <x v="5"/>
    <x v="2"/>
    <x v="1"/>
  </r>
  <r>
    <n v="30959396"/>
    <x v="258"/>
    <n v="7919808"/>
    <n v="13355"/>
    <x v="55"/>
    <x v="1"/>
    <s v="Herren"/>
    <n v="2"/>
    <n v="123.52100840336136"/>
    <n v="247.04201680672273"/>
    <n v="63688"/>
    <x v="2"/>
    <x v="5"/>
    <x v="2"/>
    <x v="1"/>
  </r>
  <r>
    <n v="15748013"/>
    <x v="258"/>
    <n v="3991782"/>
    <n v="13320"/>
    <x v="18"/>
    <x v="1"/>
    <s v="Herren"/>
    <n v="3"/>
    <n v="110.07563025210085"/>
    <n v="330.22689075630257"/>
    <s v="01723"/>
    <x v="1"/>
    <x v="11"/>
    <x v="1"/>
    <x v="1"/>
  </r>
  <r>
    <n v="28489893"/>
    <x v="259"/>
    <n v="3400840"/>
    <n v="12725"/>
    <x v="3"/>
    <x v="3"/>
    <s v="Herren"/>
    <n v="2"/>
    <n v="263.85714285714289"/>
    <n v="527.71428571428578"/>
    <n v="89250"/>
    <x v="0"/>
    <x v="6"/>
    <x v="0"/>
    <x v="1"/>
  </r>
  <r>
    <n v="28489893"/>
    <x v="259"/>
    <n v="3400840"/>
    <n v="12499"/>
    <x v="42"/>
    <x v="3"/>
    <s v="Damen"/>
    <n v="2"/>
    <n v="248.73109243697482"/>
    <n v="497.46218487394964"/>
    <n v="89250"/>
    <x v="0"/>
    <x v="6"/>
    <x v="0"/>
    <x v="1"/>
  </r>
  <r>
    <n v="28489893"/>
    <x v="259"/>
    <n v="3400840"/>
    <n v="13355"/>
    <x v="55"/>
    <x v="1"/>
    <s v="Herren"/>
    <n v="3"/>
    <n v="123.52100840336136"/>
    <n v="370.56302521008411"/>
    <n v="89250"/>
    <x v="0"/>
    <x v="6"/>
    <x v="0"/>
    <x v="1"/>
  </r>
  <r>
    <n v="66145776"/>
    <x v="260"/>
    <n v="7341122"/>
    <n v="10538"/>
    <x v="20"/>
    <x v="0"/>
    <s v="Herren"/>
    <n v="3"/>
    <n v="130.24369747899161"/>
    <n v="390.73109243697479"/>
    <s v="07619"/>
    <x v="1"/>
    <x v="1"/>
    <x v="3"/>
    <x v="0"/>
  </r>
  <r>
    <n v="66145776"/>
    <x v="260"/>
    <n v="7341122"/>
    <n v="12710"/>
    <x v="56"/>
    <x v="3"/>
    <s v="Damen"/>
    <n v="3"/>
    <n v="259.65546218487395"/>
    <n v="778.96638655462186"/>
    <s v="07619"/>
    <x v="1"/>
    <x v="1"/>
    <x v="3"/>
    <x v="0"/>
  </r>
  <r>
    <n v="66145776"/>
    <x v="260"/>
    <n v="7341122"/>
    <n v="12725"/>
    <x v="3"/>
    <x v="3"/>
    <s v="Herren"/>
    <n v="3"/>
    <n v="263.85714285714289"/>
    <n v="791.57142857142867"/>
    <s v="07619"/>
    <x v="1"/>
    <x v="1"/>
    <x v="3"/>
    <x v="0"/>
  </r>
  <r>
    <n v="97613969"/>
    <x v="260"/>
    <n v="1440912"/>
    <n v="12430"/>
    <x v="61"/>
    <x v="3"/>
    <s v="Damen"/>
    <n v="1"/>
    <n v="256.29411764705884"/>
    <n v="256.29411764705884"/>
    <n v="86368"/>
    <x v="0"/>
    <x v="6"/>
    <x v="0"/>
    <x v="2"/>
  </r>
  <r>
    <n v="22495836"/>
    <x v="260"/>
    <n v="1257730"/>
    <n v="10181"/>
    <x v="5"/>
    <x v="0"/>
    <s v="Herren"/>
    <n v="3"/>
    <n v="134.44537815126051"/>
    <n v="403.33613445378154"/>
    <n v="47495"/>
    <x v="2"/>
    <x v="3"/>
    <x v="2"/>
    <x v="1"/>
  </r>
  <r>
    <n v="61831173"/>
    <x v="261"/>
    <n v="2163786"/>
    <n v="10339"/>
    <x v="7"/>
    <x v="0"/>
    <s v="Damen"/>
    <n v="2"/>
    <n v="130.24369747899161"/>
    <n v="260.48739495798321"/>
    <n v="33181"/>
    <x v="2"/>
    <x v="3"/>
    <x v="4"/>
    <x v="1"/>
  </r>
  <r>
    <n v="47769974"/>
    <x v="261"/>
    <n v="6089061"/>
    <n v="12149"/>
    <x v="27"/>
    <x v="3"/>
    <s v="Damen"/>
    <n v="2"/>
    <n v="264.69747899159665"/>
    <n v="529.39495798319331"/>
    <n v="27239"/>
    <x v="3"/>
    <x v="9"/>
    <x v="4"/>
    <x v="1"/>
  </r>
  <r>
    <n v="33321698"/>
    <x v="261"/>
    <n v="8171004"/>
    <n v="13071"/>
    <x v="43"/>
    <x v="1"/>
    <s v="Herren"/>
    <n v="2"/>
    <n v="122.68067226890757"/>
    <n v="245.36134453781514"/>
    <n v="99842"/>
    <x v="1"/>
    <x v="1"/>
    <x v="1"/>
    <x v="1"/>
  </r>
  <r>
    <n v="44248557"/>
    <x v="261"/>
    <n v="5577265"/>
    <n v="11156"/>
    <x v="14"/>
    <x v="2"/>
    <s v="Herren"/>
    <n v="2"/>
    <n v="74.78151260504201"/>
    <n v="149.56302521008402"/>
    <n v="76456"/>
    <x v="0"/>
    <x v="0"/>
    <x v="0"/>
    <x v="1"/>
  </r>
  <r>
    <n v="18798655"/>
    <x v="262"/>
    <n v="6909351"/>
    <n v="12058"/>
    <x v="44"/>
    <x v="3"/>
    <s v="Damen"/>
    <n v="1"/>
    <n v="267.218487394958"/>
    <n v="267.218487394958"/>
    <n v="97769"/>
    <x v="0"/>
    <x v="6"/>
    <x v="2"/>
    <x v="1"/>
  </r>
  <r>
    <n v="18798655"/>
    <x v="262"/>
    <n v="6909351"/>
    <n v="12086"/>
    <x v="16"/>
    <x v="3"/>
    <s v="Herren"/>
    <n v="3"/>
    <n v="248.73109243697482"/>
    <n v="746.19327731092449"/>
    <n v="97769"/>
    <x v="0"/>
    <x v="6"/>
    <x v="2"/>
    <x v="1"/>
  </r>
  <r>
    <n v="18798655"/>
    <x v="262"/>
    <n v="6909351"/>
    <n v="10381"/>
    <x v="12"/>
    <x v="0"/>
    <s v="Damen"/>
    <n v="3"/>
    <n v="132.76470588235296"/>
    <n v="398.2941176470589"/>
    <n v="97769"/>
    <x v="0"/>
    <x v="6"/>
    <x v="2"/>
    <x v="1"/>
  </r>
  <r>
    <n v="18798655"/>
    <x v="262"/>
    <n v="6909351"/>
    <n v="13071"/>
    <x v="43"/>
    <x v="1"/>
    <s v="Herren"/>
    <n v="3"/>
    <n v="122.68067226890757"/>
    <n v="368.0420168067227"/>
    <n v="97769"/>
    <x v="0"/>
    <x v="6"/>
    <x v="2"/>
    <x v="1"/>
  </r>
  <r>
    <n v="43891489"/>
    <x v="262"/>
    <n v="4510934"/>
    <n v="12551"/>
    <x v="22"/>
    <x v="3"/>
    <s v="Herren"/>
    <n v="3"/>
    <n v="259.65546218487395"/>
    <n v="778.96638655462186"/>
    <n v="21509"/>
    <x v="3"/>
    <x v="13"/>
    <x v="4"/>
    <x v="1"/>
  </r>
  <r>
    <n v="18798655"/>
    <x v="262"/>
    <n v="6909351"/>
    <n v="13111"/>
    <x v="34"/>
    <x v="1"/>
    <s v="Damen"/>
    <n v="2"/>
    <n v="113.43697478991598"/>
    <n v="226.87394957983196"/>
    <n v="97769"/>
    <x v="0"/>
    <x v="6"/>
    <x v="2"/>
    <x v="1"/>
  </r>
  <r>
    <n v="29694990"/>
    <x v="263"/>
    <n v="2739319"/>
    <n v="12058"/>
    <x v="44"/>
    <x v="3"/>
    <s v="Damen"/>
    <n v="1"/>
    <n v="267.218487394958"/>
    <n v="267.218487394958"/>
    <n v="73547"/>
    <x v="0"/>
    <x v="0"/>
    <x v="3"/>
    <x v="1"/>
  </r>
  <r>
    <n v="62943230"/>
    <x v="263"/>
    <n v="8223885"/>
    <n v="10331"/>
    <x v="32"/>
    <x v="0"/>
    <s v="Herren"/>
    <n v="3"/>
    <n v="141.16806722689077"/>
    <n v="423.50420168067228"/>
    <n v="73760"/>
    <x v="0"/>
    <x v="0"/>
    <x v="1"/>
    <x v="1"/>
  </r>
  <r>
    <n v="54030007"/>
    <x v="263"/>
    <n v="2511008"/>
    <n v="11175"/>
    <x v="21"/>
    <x v="2"/>
    <s v="Damen"/>
    <n v="3"/>
    <n v="71.420168067226896"/>
    <n v="214.2605042016807"/>
    <n v="63165"/>
    <x v="2"/>
    <x v="5"/>
    <x v="4"/>
    <x v="1"/>
  </r>
  <r>
    <n v="54030007"/>
    <x v="263"/>
    <n v="2511008"/>
    <n v="12634"/>
    <x v="41"/>
    <x v="3"/>
    <s v="Herren"/>
    <n v="2"/>
    <n v="265.53781512605042"/>
    <n v="531.07563025210084"/>
    <n v="63165"/>
    <x v="2"/>
    <x v="5"/>
    <x v="4"/>
    <x v="1"/>
  </r>
  <r>
    <n v="54030007"/>
    <x v="263"/>
    <n v="2511008"/>
    <n v="13302"/>
    <x v="46"/>
    <x v="1"/>
    <s v="Damen"/>
    <n v="2"/>
    <n v="121.00000000000001"/>
    <n v="242.00000000000003"/>
    <n v="63165"/>
    <x v="2"/>
    <x v="5"/>
    <x v="4"/>
    <x v="1"/>
  </r>
  <r>
    <n v="62943230"/>
    <x v="263"/>
    <n v="8223885"/>
    <n v="11341"/>
    <x v="4"/>
    <x v="2"/>
    <s v="Herren"/>
    <n v="3"/>
    <n v="63.857142857142854"/>
    <n v="191.57142857142856"/>
    <n v="73760"/>
    <x v="0"/>
    <x v="0"/>
    <x v="1"/>
    <x v="1"/>
  </r>
  <r>
    <n v="62943230"/>
    <x v="263"/>
    <n v="8223885"/>
    <n v="11969"/>
    <x v="59"/>
    <x v="2"/>
    <s v="Damen"/>
    <n v="2"/>
    <n v="66.378151260504197"/>
    <n v="132.75630252100839"/>
    <n v="73760"/>
    <x v="0"/>
    <x v="0"/>
    <x v="1"/>
    <x v="1"/>
  </r>
  <r>
    <n v="13835224"/>
    <x v="263"/>
    <n v="9801103"/>
    <n v="10561"/>
    <x v="19"/>
    <x v="0"/>
    <s v="Herren"/>
    <n v="3"/>
    <n v="133.60504201680675"/>
    <n v="400.81512605042025"/>
    <n v="39326"/>
    <x v="1"/>
    <x v="4"/>
    <x v="4"/>
    <x v="1"/>
  </r>
  <r>
    <n v="13835224"/>
    <x v="263"/>
    <n v="9801103"/>
    <n v="10722"/>
    <x v="40"/>
    <x v="0"/>
    <s v="Herren"/>
    <n v="2"/>
    <n v="136.96638655462186"/>
    <n v="273.93277310924373"/>
    <n v="39326"/>
    <x v="1"/>
    <x v="4"/>
    <x v="4"/>
    <x v="1"/>
  </r>
  <r>
    <n v="13835224"/>
    <x v="263"/>
    <n v="9801103"/>
    <n v="11036"/>
    <x v="53"/>
    <x v="2"/>
    <s v="Damen"/>
    <n v="2"/>
    <n v="68.058823529411768"/>
    <n v="136.11764705882354"/>
    <n v="39326"/>
    <x v="1"/>
    <x v="4"/>
    <x v="4"/>
    <x v="1"/>
  </r>
  <r>
    <n v="41969595"/>
    <x v="264"/>
    <n v="8043604"/>
    <n v="12149"/>
    <x v="27"/>
    <x v="3"/>
    <s v="Damen"/>
    <n v="2"/>
    <n v="264.69747899159665"/>
    <n v="529.39495798319331"/>
    <n v="41515"/>
    <x v="2"/>
    <x v="3"/>
    <x v="1"/>
    <x v="1"/>
  </r>
  <r>
    <n v="59531073"/>
    <x v="265"/>
    <n v="8855995"/>
    <n v="12499"/>
    <x v="42"/>
    <x v="3"/>
    <s v="Damen"/>
    <n v="2"/>
    <n v="248.73109243697482"/>
    <n v="497.46218487394964"/>
    <n v="31008"/>
    <x v="3"/>
    <x v="9"/>
    <x v="0"/>
    <x v="1"/>
  </r>
  <r>
    <n v="29455179"/>
    <x v="265"/>
    <n v="8658676"/>
    <n v="11036"/>
    <x v="53"/>
    <x v="2"/>
    <s v="Damen"/>
    <n v="3"/>
    <n v="68.058823529411768"/>
    <n v="204.1764705882353"/>
    <n v="83043"/>
    <x v="0"/>
    <x v="6"/>
    <x v="0"/>
    <x v="1"/>
  </r>
  <r>
    <n v="73646568"/>
    <x v="266"/>
    <n v="9274783"/>
    <n v="12430"/>
    <x v="61"/>
    <x v="3"/>
    <s v="Damen"/>
    <n v="1"/>
    <n v="256.29411764705884"/>
    <n v="256.29411764705884"/>
    <n v="95119"/>
    <x v="0"/>
    <x v="6"/>
    <x v="3"/>
    <x v="0"/>
  </r>
  <r>
    <n v="83993603"/>
    <x v="266"/>
    <n v="6438302"/>
    <n v="12086"/>
    <x v="16"/>
    <x v="3"/>
    <s v="Herren"/>
    <n v="1"/>
    <n v="248.73109243697482"/>
    <n v="248.73109243697482"/>
    <n v="78073"/>
    <x v="0"/>
    <x v="0"/>
    <x v="0"/>
    <x v="0"/>
  </r>
  <r>
    <n v="83993603"/>
    <x v="266"/>
    <n v="6438302"/>
    <n v="13071"/>
    <x v="43"/>
    <x v="1"/>
    <s v="Herren"/>
    <n v="3"/>
    <n v="122.68067226890757"/>
    <n v="368.0420168067227"/>
    <n v="78073"/>
    <x v="0"/>
    <x v="0"/>
    <x v="0"/>
    <x v="0"/>
  </r>
  <r>
    <n v="83993603"/>
    <x v="266"/>
    <n v="6438302"/>
    <n v="10828"/>
    <x v="28"/>
    <x v="0"/>
    <s v="Herren"/>
    <n v="2"/>
    <n v="136.96638655462186"/>
    <n v="273.93277310924373"/>
    <n v="78073"/>
    <x v="0"/>
    <x v="0"/>
    <x v="0"/>
    <x v="0"/>
  </r>
  <r>
    <n v="73646568"/>
    <x v="266"/>
    <n v="9274783"/>
    <n v="10381"/>
    <x v="12"/>
    <x v="0"/>
    <s v="Damen"/>
    <n v="2"/>
    <n v="132.76470588235296"/>
    <n v="265.52941176470591"/>
    <n v="95119"/>
    <x v="0"/>
    <x v="6"/>
    <x v="3"/>
    <x v="0"/>
  </r>
  <r>
    <n v="83993603"/>
    <x v="266"/>
    <n v="6438302"/>
    <n v="10381"/>
    <x v="12"/>
    <x v="0"/>
    <s v="Damen"/>
    <n v="2"/>
    <n v="132.76470588235296"/>
    <n v="265.52941176470591"/>
    <n v="78073"/>
    <x v="0"/>
    <x v="0"/>
    <x v="0"/>
    <x v="0"/>
  </r>
  <r>
    <n v="40228385"/>
    <x v="266"/>
    <n v="6565297"/>
    <n v="13397"/>
    <x v="35"/>
    <x v="1"/>
    <s v="Damen"/>
    <n v="2"/>
    <n v="117.63865546218489"/>
    <n v="235.27731092436977"/>
    <n v="73430"/>
    <x v="0"/>
    <x v="0"/>
    <x v="3"/>
    <x v="1"/>
  </r>
  <r>
    <n v="83993603"/>
    <x v="266"/>
    <n v="6438302"/>
    <n v="11400"/>
    <x v="52"/>
    <x v="2"/>
    <s v="Damen"/>
    <n v="3"/>
    <n v="63.857142857142854"/>
    <n v="191.57142857142856"/>
    <n v="78073"/>
    <x v="0"/>
    <x v="0"/>
    <x v="0"/>
    <x v="0"/>
  </r>
  <r>
    <n v="55317876"/>
    <x v="267"/>
    <n v="4611673"/>
    <n v="10538"/>
    <x v="20"/>
    <x v="0"/>
    <s v="Herren"/>
    <n v="2"/>
    <n v="130.24369747899161"/>
    <n v="260.48739495798321"/>
    <s v="06333"/>
    <x v="1"/>
    <x v="4"/>
    <x v="1"/>
    <x v="1"/>
  </r>
  <r>
    <n v="55317876"/>
    <x v="267"/>
    <n v="4611673"/>
    <n v="11310"/>
    <x v="49"/>
    <x v="2"/>
    <s v="Herren"/>
    <n v="3"/>
    <n v="71.420168067226896"/>
    <n v="214.2605042016807"/>
    <s v="06333"/>
    <x v="1"/>
    <x v="4"/>
    <x v="1"/>
    <x v="1"/>
  </r>
  <r>
    <n v="55317876"/>
    <x v="267"/>
    <n v="4611673"/>
    <n v="11733"/>
    <x v="11"/>
    <x v="2"/>
    <s v="Damen"/>
    <n v="3"/>
    <n v="73.100840336134453"/>
    <n v="219.30252100840335"/>
    <s v="06333"/>
    <x v="1"/>
    <x v="4"/>
    <x v="1"/>
    <x v="1"/>
  </r>
  <r>
    <n v="79858023"/>
    <x v="268"/>
    <n v="6378205"/>
    <n v="11156"/>
    <x v="14"/>
    <x v="2"/>
    <s v="Herren"/>
    <n v="3"/>
    <n v="74.78151260504201"/>
    <n v="224.34453781512605"/>
    <s v="06869"/>
    <x v="1"/>
    <x v="4"/>
    <x v="2"/>
    <x v="0"/>
  </r>
  <r>
    <n v="79858023"/>
    <x v="268"/>
    <n v="6378205"/>
    <n v="12634"/>
    <x v="41"/>
    <x v="3"/>
    <s v="Herren"/>
    <n v="3"/>
    <n v="265.53781512605042"/>
    <n v="796.61344537815125"/>
    <s v="06869"/>
    <x v="1"/>
    <x v="4"/>
    <x v="2"/>
    <x v="0"/>
  </r>
  <r>
    <n v="79858023"/>
    <x v="268"/>
    <n v="6378205"/>
    <n v="13394"/>
    <x v="57"/>
    <x v="1"/>
    <s v="Herren"/>
    <n v="2"/>
    <n v="123.52100840336136"/>
    <n v="247.04201680672273"/>
    <s v="06869"/>
    <x v="1"/>
    <x v="4"/>
    <x v="2"/>
    <x v="0"/>
  </r>
  <r>
    <n v="32514946"/>
    <x v="268"/>
    <n v="5940674"/>
    <n v="11036"/>
    <x v="53"/>
    <x v="2"/>
    <s v="Damen"/>
    <n v="2"/>
    <n v="68.058823529411768"/>
    <n v="136.11764705882354"/>
    <n v="51688"/>
    <x v="2"/>
    <x v="3"/>
    <x v="1"/>
    <x v="1"/>
  </r>
  <r>
    <n v="32514946"/>
    <x v="268"/>
    <n v="5940674"/>
    <n v="13111"/>
    <x v="34"/>
    <x v="1"/>
    <s v="Damen"/>
    <n v="3"/>
    <n v="113.43697478991598"/>
    <n v="340.31092436974791"/>
    <n v="51688"/>
    <x v="2"/>
    <x v="3"/>
    <x v="1"/>
    <x v="1"/>
  </r>
  <r>
    <n v="32514946"/>
    <x v="268"/>
    <n v="5940674"/>
    <n v="13685"/>
    <x v="17"/>
    <x v="1"/>
    <s v="Damen"/>
    <n v="2"/>
    <n v="122.68067226890757"/>
    <n v="245.36134453781514"/>
    <n v="51688"/>
    <x v="2"/>
    <x v="3"/>
    <x v="1"/>
    <x v="1"/>
  </r>
  <r>
    <n v="49888727"/>
    <x v="269"/>
    <n v="6076208"/>
    <n v="13651"/>
    <x v="39"/>
    <x v="1"/>
    <s v="Herren"/>
    <n v="2"/>
    <n v="112.5966386554622"/>
    <n v="225.1932773109244"/>
    <n v="61250"/>
    <x v="2"/>
    <x v="5"/>
    <x v="4"/>
    <x v="1"/>
  </r>
  <r>
    <n v="37682653"/>
    <x v="269"/>
    <n v="1349412"/>
    <n v="13653"/>
    <x v="38"/>
    <x v="1"/>
    <s v="Damen"/>
    <n v="3"/>
    <n v="121.00000000000001"/>
    <n v="363.00000000000006"/>
    <n v="31303"/>
    <x v="3"/>
    <x v="9"/>
    <x v="4"/>
    <x v="1"/>
  </r>
  <r>
    <n v="16223944"/>
    <x v="269"/>
    <n v="4170615"/>
    <n v="11733"/>
    <x v="11"/>
    <x v="2"/>
    <s v="Damen"/>
    <n v="2"/>
    <n v="73.100840336134453"/>
    <n v="146.20168067226891"/>
    <s v="03185"/>
    <x v="1"/>
    <x v="2"/>
    <x v="4"/>
    <x v="1"/>
  </r>
  <r>
    <n v="16223944"/>
    <x v="269"/>
    <n v="4170615"/>
    <n v="13651"/>
    <x v="39"/>
    <x v="1"/>
    <s v="Herren"/>
    <n v="3"/>
    <n v="112.5966386554622"/>
    <n v="337.78991596638662"/>
    <s v="03185"/>
    <x v="1"/>
    <x v="2"/>
    <x v="4"/>
    <x v="1"/>
  </r>
  <r>
    <n v="16223944"/>
    <x v="269"/>
    <n v="4170615"/>
    <n v="13405"/>
    <x v="36"/>
    <x v="1"/>
    <s v="Damen"/>
    <n v="3"/>
    <n v="116.79831932773111"/>
    <n v="350.39495798319331"/>
    <s v="03185"/>
    <x v="1"/>
    <x v="2"/>
    <x v="4"/>
    <x v="1"/>
  </r>
  <r>
    <n v="10865174"/>
    <x v="270"/>
    <n v="8234227"/>
    <n v="12058"/>
    <x v="44"/>
    <x v="3"/>
    <s v="Damen"/>
    <n v="1"/>
    <n v="267.218487394958"/>
    <n v="267.218487394958"/>
    <n v="84494"/>
    <x v="0"/>
    <x v="6"/>
    <x v="3"/>
    <x v="1"/>
  </r>
  <r>
    <n v="70162129"/>
    <x v="270"/>
    <n v="2029898"/>
    <n v="12735"/>
    <x v="50"/>
    <x v="3"/>
    <s v="Damen"/>
    <n v="1"/>
    <n v="268.05882352941177"/>
    <n v="268.05882352941177"/>
    <n v="78187"/>
    <x v="0"/>
    <x v="0"/>
    <x v="2"/>
    <x v="0"/>
  </r>
  <r>
    <n v="40197652"/>
    <x v="270"/>
    <n v="5186297"/>
    <n v="12430"/>
    <x v="61"/>
    <x v="3"/>
    <s v="Damen"/>
    <n v="2"/>
    <n v="256.29411764705884"/>
    <n v="512.58823529411768"/>
    <n v="76437"/>
    <x v="0"/>
    <x v="0"/>
    <x v="1"/>
    <x v="1"/>
  </r>
  <r>
    <n v="10865174"/>
    <x v="270"/>
    <n v="8234227"/>
    <n v="10430"/>
    <x v="51"/>
    <x v="0"/>
    <s v="Damen"/>
    <n v="3"/>
    <n v="140.32773109243698"/>
    <n v="420.98319327731093"/>
    <n v="84494"/>
    <x v="0"/>
    <x v="6"/>
    <x v="3"/>
    <x v="1"/>
  </r>
  <r>
    <n v="40197652"/>
    <x v="270"/>
    <n v="5186297"/>
    <n v="10339"/>
    <x v="7"/>
    <x v="0"/>
    <s v="Damen"/>
    <n v="3"/>
    <n v="130.24369747899161"/>
    <n v="390.73109243697479"/>
    <n v="76437"/>
    <x v="0"/>
    <x v="0"/>
    <x v="1"/>
    <x v="1"/>
  </r>
  <r>
    <n v="10865174"/>
    <x v="270"/>
    <n v="8234227"/>
    <n v="13651"/>
    <x v="39"/>
    <x v="1"/>
    <s v="Herren"/>
    <n v="3"/>
    <n v="112.5966386554622"/>
    <n v="337.78991596638662"/>
    <n v="84494"/>
    <x v="0"/>
    <x v="6"/>
    <x v="3"/>
    <x v="1"/>
  </r>
  <r>
    <n v="43810059"/>
    <x v="271"/>
    <n v="2142992"/>
    <n v="12634"/>
    <x v="41"/>
    <x v="3"/>
    <s v="Herren"/>
    <n v="2"/>
    <n v="265.53781512605042"/>
    <n v="531.07563025210084"/>
    <n v="33165"/>
    <x v="2"/>
    <x v="3"/>
    <x v="4"/>
    <x v="1"/>
  </r>
  <r>
    <n v="90975508"/>
    <x v="272"/>
    <n v="7783292"/>
    <n v="12098"/>
    <x v="58"/>
    <x v="3"/>
    <s v="Herren"/>
    <n v="3"/>
    <n v="257.97478991596643"/>
    <n v="773.92436974789928"/>
    <n v="16248"/>
    <x v="1"/>
    <x v="2"/>
    <x v="1"/>
    <x v="3"/>
  </r>
  <r>
    <n v="80063787"/>
    <x v="272"/>
    <n v="8497377"/>
    <n v="10722"/>
    <x v="40"/>
    <x v="0"/>
    <s v="Herren"/>
    <n v="2"/>
    <n v="136.96638655462186"/>
    <n v="273.93277310924373"/>
    <n v="19306"/>
    <x v="3"/>
    <x v="8"/>
    <x v="3"/>
    <x v="0"/>
  </r>
  <r>
    <n v="80063787"/>
    <x v="272"/>
    <n v="8497377"/>
    <n v="11156"/>
    <x v="14"/>
    <x v="2"/>
    <s v="Herren"/>
    <n v="2"/>
    <n v="74.78151260504201"/>
    <n v="149.56302521008402"/>
    <n v="19306"/>
    <x v="3"/>
    <x v="8"/>
    <x v="3"/>
    <x v="0"/>
  </r>
  <r>
    <n v="80063787"/>
    <x v="272"/>
    <n v="8497377"/>
    <n v="12710"/>
    <x v="56"/>
    <x v="3"/>
    <s v="Damen"/>
    <n v="2"/>
    <n v="259.65546218487395"/>
    <n v="519.31092436974791"/>
    <n v="19306"/>
    <x v="3"/>
    <x v="8"/>
    <x v="3"/>
    <x v="0"/>
  </r>
  <r>
    <n v="60337575"/>
    <x v="272"/>
    <n v="6886840"/>
    <n v="10828"/>
    <x v="28"/>
    <x v="0"/>
    <s v="Herren"/>
    <n v="2"/>
    <n v="136.96638655462186"/>
    <n v="273.93277310924373"/>
    <n v="47803"/>
    <x v="2"/>
    <x v="3"/>
    <x v="1"/>
    <x v="1"/>
  </r>
  <r>
    <n v="21140378"/>
    <x v="272"/>
    <n v="3100813"/>
    <n v="10557"/>
    <x v="0"/>
    <x v="0"/>
    <s v="Herren"/>
    <n v="2"/>
    <n v="132.76470588235296"/>
    <n v="265.52941176470591"/>
    <n v="72534"/>
    <x v="0"/>
    <x v="0"/>
    <x v="1"/>
    <x v="1"/>
  </r>
  <r>
    <n v="49392892"/>
    <x v="272"/>
    <n v="6965558"/>
    <n v="11777"/>
    <x v="29"/>
    <x v="2"/>
    <s v="Herren"/>
    <n v="3"/>
    <n v="63.016806722689076"/>
    <n v="189.05042016806723"/>
    <n v="86609"/>
    <x v="0"/>
    <x v="6"/>
    <x v="3"/>
    <x v="1"/>
  </r>
  <r>
    <n v="14171139"/>
    <x v="273"/>
    <n v="8846334"/>
    <n v="12495"/>
    <x v="54"/>
    <x v="3"/>
    <s v="Damen"/>
    <n v="1"/>
    <n v="264.69747899159665"/>
    <n v="264.69747899159665"/>
    <n v="70173"/>
    <x v="0"/>
    <x v="0"/>
    <x v="1"/>
    <x v="1"/>
  </r>
  <r>
    <n v="14171139"/>
    <x v="273"/>
    <n v="8846334"/>
    <n v="13685"/>
    <x v="17"/>
    <x v="1"/>
    <s v="Damen"/>
    <n v="3"/>
    <n v="122.68067226890757"/>
    <n v="368.0420168067227"/>
    <n v="70173"/>
    <x v="0"/>
    <x v="0"/>
    <x v="1"/>
    <x v="1"/>
  </r>
  <r>
    <n v="14171139"/>
    <x v="273"/>
    <n v="8846334"/>
    <n v="13230"/>
    <x v="26"/>
    <x v="1"/>
    <s v="Damen"/>
    <n v="3"/>
    <n v="112.5966386554622"/>
    <n v="337.78991596638662"/>
    <n v="70173"/>
    <x v="0"/>
    <x v="0"/>
    <x v="1"/>
    <x v="1"/>
  </r>
  <r>
    <n v="49093792"/>
    <x v="273"/>
    <n v="4616400"/>
    <n v="11341"/>
    <x v="4"/>
    <x v="2"/>
    <s v="Herren"/>
    <n v="3"/>
    <n v="63.857142857142854"/>
    <n v="191.57142857142856"/>
    <s v="02894"/>
    <x v="1"/>
    <x v="11"/>
    <x v="3"/>
    <x v="1"/>
  </r>
  <r>
    <n v="46392194"/>
    <x v="273"/>
    <n v="7493806"/>
    <n v="13071"/>
    <x v="43"/>
    <x v="1"/>
    <s v="Herren"/>
    <n v="2"/>
    <n v="122.68067226890757"/>
    <n v="245.36134453781514"/>
    <n v="95671"/>
    <x v="0"/>
    <x v="6"/>
    <x v="3"/>
    <x v="1"/>
  </r>
  <r>
    <n v="83716080"/>
    <x v="273"/>
    <n v="9623582"/>
    <n v="13337"/>
    <x v="23"/>
    <x v="1"/>
    <s v="Herren"/>
    <n v="2"/>
    <n v="118.47899159663866"/>
    <n v="236.95798319327733"/>
    <n v="93155"/>
    <x v="0"/>
    <x v="6"/>
    <x v="0"/>
    <x v="0"/>
  </r>
  <r>
    <n v="46392194"/>
    <x v="273"/>
    <n v="7493806"/>
    <n v="11733"/>
    <x v="11"/>
    <x v="2"/>
    <s v="Damen"/>
    <n v="3"/>
    <n v="73.100840336134453"/>
    <n v="219.30252100840335"/>
    <n v="95671"/>
    <x v="0"/>
    <x v="6"/>
    <x v="3"/>
    <x v="1"/>
  </r>
  <r>
    <n v="84936963"/>
    <x v="274"/>
    <n v="9857960"/>
    <n v="10722"/>
    <x v="40"/>
    <x v="0"/>
    <s v="Herren"/>
    <n v="2"/>
    <n v="136.96638655462186"/>
    <n v="273.93277310924373"/>
    <n v="37186"/>
    <x v="3"/>
    <x v="9"/>
    <x v="4"/>
    <x v="0"/>
  </r>
  <r>
    <n v="84936963"/>
    <x v="274"/>
    <n v="9857960"/>
    <n v="11733"/>
    <x v="11"/>
    <x v="2"/>
    <s v="Damen"/>
    <n v="2"/>
    <n v="73.100840336134453"/>
    <n v="146.20168067226891"/>
    <n v="37186"/>
    <x v="3"/>
    <x v="9"/>
    <x v="4"/>
    <x v="0"/>
  </r>
  <r>
    <n v="84936963"/>
    <x v="274"/>
    <n v="9857960"/>
    <n v="13653"/>
    <x v="38"/>
    <x v="1"/>
    <s v="Damen"/>
    <n v="3"/>
    <n v="121.00000000000001"/>
    <n v="363.00000000000006"/>
    <n v="37186"/>
    <x v="3"/>
    <x v="9"/>
    <x v="4"/>
    <x v="0"/>
  </r>
  <r>
    <n v="68986193"/>
    <x v="274"/>
    <n v="9628352"/>
    <n v="10538"/>
    <x v="20"/>
    <x v="0"/>
    <s v="Herren"/>
    <n v="2"/>
    <n v="130.24369747899161"/>
    <n v="260.48739495798321"/>
    <n v="15748"/>
    <x v="1"/>
    <x v="2"/>
    <x v="0"/>
    <x v="0"/>
  </r>
  <r>
    <n v="68986193"/>
    <x v="274"/>
    <n v="9628352"/>
    <n v="10198"/>
    <x v="47"/>
    <x v="0"/>
    <s v="Damen"/>
    <n v="3"/>
    <n v="130.24369747899161"/>
    <n v="390.73109243697479"/>
    <n v="15748"/>
    <x v="1"/>
    <x v="2"/>
    <x v="0"/>
    <x v="0"/>
  </r>
  <r>
    <n v="98718612"/>
    <x v="274"/>
    <n v="6698519"/>
    <n v="13111"/>
    <x v="34"/>
    <x v="1"/>
    <s v="Damen"/>
    <n v="2"/>
    <n v="113.43697478991598"/>
    <n v="226.87394957983196"/>
    <n v="97737"/>
    <x v="0"/>
    <x v="6"/>
    <x v="0"/>
    <x v="2"/>
  </r>
  <r>
    <n v="31005526"/>
    <x v="274"/>
    <n v="1946480"/>
    <n v="13651"/>
    <x v="39"/>
    <x v="1"/>
    <s v="Herren"/>
    <n v="3"/>
    <n v="112.5966386554622"/>
    <n v="337.78991596638662"/>
    <n v="19370"/>
    <x v="3"/>
    <x v="8"/>
    <x v="0"/>
    <x v="1"/>
  </r>
  <r>
    <n v="71079468"/>
    <x v="275"/>
    <n v="7698016"/>
    <n v="10828"/>
    <x v="28"/>
    <x v="0"/>
    <s v="Herren"/>
    <n v="2"/>
    <n v="136.96638655462186"/>
    <n v="273.93277310924373"/>
    <n v="53474"/>
    <x v="2"/>
    <x v="7"/>
    <x v="0"/>
    <x v="0"/>
  </r>
  <r>
    <n v="71079468"/>
    <x v="275"/>
    <n v="7698016"/>
    <n v="11175"/>
    <x v="21"/>
    <x v="2"/>
    <s v="Damen"/>
    <n v="2"/>
    <n v="71.420168067226896"/>
    <n v="142.84033613445379"/>
    <n v="53474"/>
    <x v="2"/>
    <x v="7"/>
    <x v="0"/>
    <x v="0"/>
  </r>
  <r>
    <n v="71079468"/>
    <x v="275"/>
    <n v="7698016"/>
    <n v="12899"/>
    <x v="8"/>
    <x v="3"/>
    <s v="Damen"/>
    <n v="3"/>
    <n v="268.05882352941177"/>
    <n v="804.17647058823536"/>
    <n v="53474"/>
    <x v="2"/>
    <x v="7"/>
    <x v="0"/>
    <x v="0"/>
  </r>
  <r>
    <n v="71079468"/>
    <x v="275"/>
    <n v="7698016"/>
    <n v="12430"/>
    <x v="61"/>
    <x v="3"/>
    <s v="Damen"/>
    <n v="3"/>
    <n v="256.29411764705884"/>
    <n v="768.88235294117658"/>
    <n v="53474"/>
    <x v="2"/>
    <x v="7"/>
    <x v="0"/>
    <x v="0"/>
  </r>
  <r>
    <n v="71079468"/>
    <x v="275"/>
    <n v="7698016"/>
    <n v="13071"/>
    <x v="43"/>
    <x v="1"/>
    <s v="Herren"/>
    <n v="3"/>
    <n v="122.68067226890757"/>
    <n v="368.0420168067227"/>
    <n v="53474"/>
    <x v="2"/>
    <x v="7"/>
    <x v="0"/>
    <x v="0"/>
  </r>
  <r>
    <n v="30221477"/>
    <x v="276"/>
    <n v="7549802"/>
    <n v="12098"/>
    <x v="58"/>
    <x v="3"/>
    <s v="Herren"/>
    <n v="1"/>
    <n v="257.97478991596643"/>
    <n v="257.97478991596643"/>
    <n v="86653"/>
    <x v="0"/>
    <x v="6"/>
    <x v="2"/>
    <x v="1"/>
  </r>
  <r>
    <n v="89419211"/>
    <x v="276"/>
    <n v="9367300"/>
    <n v="10722"/>
    <x v="40"/>
    <x v="0"/>
    <s v="Herren"/>
    <n v="3"/>
    <n v="136.96638655462186"/>
    <n v="410.89915966386559"/>
    <n v="52396"/>
    <x v="2"/>
    <x v="3"/>
    <x v="4"/>
    <x v="4"/>
  </r>
  <r>
    <n v="89419211"/>
    <x v="276"/>
    <n v="9367300"/>
    <n v="13699"/>
    <x v="25"/>
    <x v="1"/>
    <s v="Damen"/>
    <n v="2"/>
    <n v="119.31932773109244"/>
    <n v="238.63865546218489"/>
    <n v="52396"/>
    <x v="2"/>
    <x v="3"/>
    <x v="4"/>
    <x v="4"/>
  </r>
  <r>
    <n v="22130445"/>
    <x v="276"/>
    <n v="9384058"/>
    <n v="10198"/>
    <x v="47"/>
    <x v="0"/>
    <s v="Damen"/>
    <n v="3"/>
    <n v="130.24369747899161"/>
    <n v="390.73109243697479"/>
    <n v="75323"/>
    <x v="0"/>
    <x v="0"/>
    <x v="2"/>
    <x v="1"/>
  </r>
  <r>
    <n v="30221477"/>
    <x v="276"/>
    <n v="7549802"/>
    <n v="13355"/>
    <x v="55"/>
    <x v="1"/>
    <s v="Herren"/>
    <n v="3"/>
    <n v="123.52100840336136"/>
    <n v="370.56302521008411"/>
    <n v="86653"/>
    <x v="0"/>
    <x v="6"/>
    <x v="2"/>
    <x v="1"/>
  </r>
  <r>
    <n v="47978602"/>
    <x v="276"/>
    <n v="2641962"/>
    <n v="12086"/>
    <x v="16"/>
    <x v="3"/>
    <s v="Herren"/>
    <n v="3"/>
    <n v="248.73109243697482"/>
    <n v="746.19327731092449"/>
    <n v="33175"/>
    <x v="2"/>
    <x v="3"/>
    <x v="3"/>
    <x v="1"/>
  </r>
  <r>
    <n v="91348661"/>
    <x v="276"/>
    <n v="9865131"/>
    <n v="12551"/>
    <x v="22"/>
    <x v="3"/>
    <s v="Herren"/>
    <n v="1"/>
    <n v="259.65546218487395"/>
    <n v="259.65546218487395"/>
    <n v="96450"/>
    <x v="0"/>
    <x v="6"/>
    <x v="0"/>
    <x v="3"/>
  </r>
  <r>
    <n v="30221477"/>
    <x v="276"/>
    <n v="7549802"/>
    <n v="11036"/>
    <x v="53"/>
    <x v="2"/>
    <s v="Damen"/>
    <n v="3"/>
    <n v="68.058823529411768"/>
    <n v="204.1764705882353"/>
    <n v="86653"/>
    <x v="0"/>
    <x v="6"/>
    <x v="2"/>
    <x v="1"/>
  </r>
  <r>
    <n v="91348661"/>
    <x v="276"/>
    <n v="9865131"/>
    <n v="13394"/>
    <x v="57"/>
    <x v="1"/>
    <s v="Herren"/>
    <n v="1"/>
    <n v="123.52100840336136"/>
    <n v="123.52100840336136"/>
    <n v="96450"/>
    <x v="0"/>
    <x v="6"/>
    <x v="0"/>
    <x v="3"/>
  </r>
  <r>
    <n v="91348661"/>
    <x v="276"/>
    <n v="9865131"/>
    <n v="13699"/>
    <x v="25"/>
    <x v="1"/>
    <s v="Damen"/>
    <n v="1"/>
    <n v="119.31932773109244"/>
    <n v="119.31932773109244"/>
    <n v="96450"/>
    <x v="0"/>
    <x v="6"/>
    <x v="0"/>
    <x v="3"/>
  </r>
  <r>
    <n v="39905593"/>
    <x v="277"/>
    <n v="4592823"/>
    <n v="12499"/>
    <x v="42"/>
    <x v="3"/>
    <s v="Damen"/>
    <n v="3"/>
    <n v="248.73109243697482"/>
    <n v="746.19327731092449"/>
    <n v="94032"/>
    <x v="0"/>
    <x v="6"/>
    <x v="1"/>
    <x v="1"/>
  </r>
  <r>
    <n v="39905593"/>
    <x v="277"/>
    <n v="4592823"/>
    <n v="12899"/>
    <x v="8"/>
    <x v="3"/>
    <s v="Damen"/>
    <n v="2"/>
    <n v="268.05882352941177"/>
    <n v="536.11764705882354"/>
    <n v="94032"/>
    <x v="0"/>
    <x v="6"/>
    <x v="1"/>
    <x v="1"/>
  </r>
  <r>
    <n v="60296210"/>
    <x v="277"/>
    <n v="2616364"/>
    <n v="11175"/>
    <x v="21"/>
    <x v="2"/>
    <s v="Damen"/>
    <n v="2"/>
    <n v="71.420168067226896"/>
    <n v="142.84033613445379"/>
    <n v="31553"/>
    <x v="3"/>
    <x v="9"/>
    <x v="1"/>
    <x v="1"/>
  </r>
  <r>
    <n v="39905593"/>
    <x v="277"/>
    <n v="4592823"/>
    <n v="11733"/>
    <x v="11"/>
    <x v="2"/>
    <s v="Damen"/>
    <n v="2"/>
    <n v="73.100840336134453"/>
    <n v="146.20168067226891"/>
    <n v="94032"/>
    <x v="0"/>
    <x v="6"/>
    <x v="1"/>
    <x v="1"/>
  </r>
  <r>
    <n v="14482470"/>
    <x v="277"/>
    <n v="9588436"/>
    <n v="10339"/>
    <x v="7"/>
    <x v="0"/>
    <s v="Damen"/>
    <n v="2"/>
    <n v="130.24369747899161"/>
    <n v="260.48739495798321"/>
    <n v="66763"/>
    <x v="2"/>
    <x v="15"/>
    <x v="4"/>
    <x v="1"/>
  </r>
  <r>
    <n v="53205976"/>
    <x v="278"/>
    <n v="6173837"/>
    <n v="10181"/>
    <x v="5"/>
    <x v="0"/>
    <s v="Herren"/>
    <n v="3"/>
    <n v="134.44537815126051"/>
    <n v="403.33613445378154"/>
    <s v="09350"/>
    <x v="1"/>
    <x v="11"/>
    <x v="0"/>
    <x v="1"/>
  </r>
  <r>
    <n v="53205976"/>
    <x v="278"/>
    <n v="6173837"/>
    <n v="10538"/>
    <x v="20"/>
    <x v="0"/>
    <s v="Herren"/>
    <n v="3"/>
    <n v="130.24369747899161"/>
    <n v="390.73109243697479"/>
    <s v="09350"/>
    <x v="1"/>
    <x v="11"/>
    <x v="0"/>
    <x v="1"/>
  </r>
  <r>
    <n v="53205976"/>
    <x v="278"/>
    <n v="6173837"/>
    <n v="13302"/>
    <x v="46"/>
    <x v="1"/>
    <s v="Damen"/>
    <n v="2"/>
    <n v="121.00000000000001"/>
    <n v="242.00000000000003"/>
    <s v="09350"/>
    <x v="1"/>
    <x v="11"/>
    <x v="0"/>
    <x v="1"/>
  </r>
  <r>
    <n v="75095498"/>
    <x v="279"/>
    <n v="9921069"/>
    <n v="11036"/>
    <x v="53"/>
    <x v="2"/>
    <s v="Damen"/>
    <n v="2"/>
    <n v="68.058823529411768"/>
    <n v="136.11764705882354"/>
    <n v="35321"/>
    <x v="2"/>
    <x v="5"/>
    <x v="3"/>
    <x v="0"/>
  </r>
  <r>
    <n v="75095498"/>
    <x v="279"/>
    <n v="9921069"/>
    <n v="13405"/>
    <x v="36"/>
    <x v="1"/>
    <s v="Damen"/>
    <n v="3"/>
    <n v="116.79831932773111"/>
    <n v="350.39495798319331"/>
    <n v="35321"/>
    <x v="2"/>
    <x v="5"/>
    <x v="3"/>
    <x v="0"/>
  </r>
  <r>
    <n v="66439958"/>
    <x v="279"/>
    <n v="7303209"/>
    <n v="11036"/>
    <x v="53"/>
    <x v="2"/>
    <s v="Damen"/>
    <n v="2"/>
    <n v="68.058823529411768"/>
    <n v="136.11764705882354"/>
    <n v="46342"/>
    <x v="2"/>
    <x v="3"/>
    <x v="1"/>
    <x v="0"/>
  </r>
  <r>
    <n v="66439958"/>
    <x v="279"/>
    <n v="7303209"/>
    <n v="12495"/>
    <x v="54"/>
    <x v="3"/>
    <s v="Damen"/>
    <n v="3"/>
    <n v="264.69747899159665"/>
    <n v="794.09243697478996"/>
    <n v="46342"/>
    <x v="2"/>
    <x v="3"/>
    <x v="1"/>
    <x v="0"/>
  </r>
  <r>
    <n v="66439958"/>
    <x v="279"/>
    <n v="7303209"/>
    <n v="12725"/>
    <x v="3"/>
    <x v="3"/>
    <s v="Herren"/>
    <n v="3"/>
    <n v="263.85714285714289"/>
    <n v="791.57142857142867"/>
    <n v="46342"/>
    <x v="2"/>
    <x v="3"/>
    <x v="1"/>
    <x v="0"/>
  </r>
  <r>
    <n v="43963767"/>
    <x v="279"/>
    <n v="5650253"/>
    <n v="13363"/>
    <x v="24"/>
    <x v="1"/>
    <s v="Herren"/>
    <n v="2"/>
    <n v="116.79831932773111"/>
    <n v="233.59663865546221"/>
    <n v="23923"/>
    <x v="3"/>
    <x v="8"/>
    <x v="0"/>
    <x v="1"/>
  </r>
  <r>
    <n v="78056784"/>
    <x v="280"/>
    <n v="9545701"/>
    <n v="12153"/>
    <x v="9"/>
    <x v="3"/>
    <s v="Herren"/>
    <n v="2"/>
    <n v="247.89075630252103"/>
    <n v="495.78151260504205"/>
    <n v="89597"/>
    <x v="0"/>
    <x v="0"/>
    <x v="0"/>
    <x v="0"/>
  </r>
  <r>
    <n v="37602738"/>
    <x v="280"/>
    <n v="5336763"/>
    <n v="10331"/>
    <x v="32"/>
    <x v="0"/>
    <s v="Herren"/>
    <n v="2"/>
    <n v="141.16806722689077"/>
    <n v="282.33613445378154"/>
    <n v="26169"/>
    <x v="3"/>
    <x v="9"/>
    <x v="0"/>
    <x v="1"/>
  </r>
  <r>
    <n v="33317992"/>
    <x v="280"/>
    <n v="6631864"/>
    <n v="12735"/>
    <x v="50"/>
    <x v="3"/>
    <s v="Damen"/>
    <n v="3"/>
    <n v="268.05882352941177"/>
    <n v="804.17647058823536"/>
    <n v="56410"/>
    <x v="2"/>
    <x v="7"/>
    <x v="0"/>
    <x v="1"/>
  </r>
  <r>
    <n v="55375333"/>
    <x v="281"/>
    <n v="9573617"/>
    <n v="12098"/>
    <x v="58"/>
    <x v="3"/>
    <s v="Herren"/>
    <n v="3"/>
    <n v="257.97478991596643"/>
    <n v="773.92436974789928"/>
    <n v="45879"/>
    <x v="2"/>
    <x v="3"/>
    <x v="0"/>
    <x v="1"/>
  </r>
  <r>
    <n v="11353482"/>
    <x v="281"/>
    <n v="9426448"/>
    <n v="11518"/>
    <x v="6"/>
    <x v="2"/>
    <s v="Herren"/>
    <n v="2"/>
    <n v="63.016806722689076"/>
    <n v="126.03361344537815"/>
    <n v="15936"/>
    <x v="1"/>
    <x v="2"/>
    <x v="4"/>
    <x v="1"/>
  </r>
  <r>
    <n v="11353482"/>
    <x v="281"/>
    <n v="9426448"/>
    <n v="12495"/>
    <x v="54"/>
    <x v="3"/>
    <s v="Damen"/>
    <n v="3"/>
    <n v="264.69747899159665"/>
    <n v="794.09243697478996"/>
    <n v="15936"/>
    <x v="1"/>
    <x v="2"/>
    <x v="4"/>
    <x v="1"/>
  </r>
  <r>
    <n v="11353482"/>
    <x v="281"/>
    <n v="9426448"/>
    <n v="13685"/>
    <x v="17"/>
    <x v="1"/>
    <s v="Damen"/>
    <n v="2"/>
    <n v="122.68067226890757"/>
    <n v="245.36134453781514"/>
    <n v="15936"/>
    <x v="1"/>
    <x v="2"/>
    <x v="4"/>
    <x v="1"/>
  </r>
  <r>
    <n v="86174310"/>
    <x v="282"/>
    <n v="2078942"/>
    <n v="11036"/>
    <x v="53"/>
    <x v="2"/>
    <s v="Damen"/>
    <n v="3"/>
    <n v="68.058823529411768"/>
    <n v="204.1764705882353"/>
    <s v="09366"/>
    <x v="1"/>
    <x v="11"/>
    <x v="0"/>
    <x v="0"/>
  </r>
  <r>
    <n v="86174310"/>
    <x v="282"/>
    <n v="2078942"/>
    <n v="12430"/>
    <x v="61"/>
    <x v="3"/>
    <s v="Damen"/>
    <n v="3"/>
    <n v="256.29411764705884"/>
    <n v="768.88235294117658"/>
    <s v="09366"/>
    <x v="1"/>
    <x v="11"/>
    <x v="0"/>
    <x v="0"/>
  </r>
  <r>
    <n v="86174310"/>
    <x v="282"/>
    <n v="2078942"/>
    <n v="13699"/>
    <x v="25"/>
    <x v="1"/>
    <s v="Damen"/>
    <n v="2"/>
    <n v="119.31932773109244"/>
    <n v="238.63865546218489"/>
    <s v="09366"/>
    <x v="1"/>
    <x v="11"/>
    <x v="0"/>
    <x v="0"/>
  </r>
  <r>
    <n v="84110089"/>
    <x v="282"/>
    <n v="1453427"/>
    <n v="10828"/>
    <x v="28"/>
    <x v="0"/>
    <s v="Herren"/>
    <n v="3"/>
    <n v="136.96638655462186"/>
    <n v="410.89915966386559"/>
    <n v="16835"/>
    <x v="1"/>
    <x v="2"/>
    <x v="4"/>
    <x v="0"/>
  </r>
  <r>
    <n v="84110089"/>
    <x v="282"/>
    <n v="1453427"/>
    <n v="10561"/>
    <x v="19"/>
    <x v="0"/>
    <s v="Herren"/>
    <n v="3"/>
    <n v="133.60504201680675"/>
    <n v="400.81512605042025"/>
    <n v="16835"/>
    <x v="1"/>
    <x v="2"/>
    <x v="4"/>
    <x v="0"/>
  </r>
  <r>
    <n v="84110089"/>
    <x v="282"/>
    <n v="1453427"/>
    <n v="13583"/>
    <x v="30"/>
    <x v="1"/>
    <s v="Herren"/>
    <n v="2"/>
    <n v="110.07563025210085"/>
    <n v="220.1512605042017"/>
    <n v="16835"/>
    <x v="1"/>
    <x v="2"/>
    <x v="4"/>
    <x v="0"/>
  </r>
  <r>
    <n v="22476237"/>
    <x v="282"/>
    <n v="4101518"/>
    <n v="12735"/>
    <x v="50"/>
    <x v="3"/>
    <s v="Damen"/>
    <n v="2"/>
    <n v="268.05882352941177"/>
    <n v="536.11764705882354"/>
    <n v="14793"/>
    <x v="1"/>
    <x v="2"/>
    <x v="4"/>
    <x v="1"/>
  </r>
  <r>
    <n v="17506900"/>
    <x v="282"/>
    <n v="2867290"/>
    <n v="10722"/>
    <x v="40"/>
    <x v="0"/>
    <s v="Herren"/>
    <n v="3"/>
    <n v="136.96638655462186"/>
    <n v="410.89915966386559"/>
    <n v="63505"/>
    <x v="2"/>
    <x v="5"/>
    <x v="2"/>
    <x v="1"/>
  </r>
  <r>
    <n v="32290115"/>
    <x v="283"/>
    <n v="1489500"/>
    <n v="12899"/>
    <x v="8"/>
    <x v="3"/>
    <s v="Damen"/>
    <n v="1"/>
    <n v="268.05882352941177"/>
    <n v="268.05882352941177"/>
    <n v="92670"/>
    <x v="0"/>
    <x v="6"/>
    <x v="0"/>
    <x v="1"/>
  </r>
  <r>
    <n v="44175975"/>
    <x v="283"/>
    <n v="3667626"/>
    <n v="10181"/>
    <x v="5"/>
    <x v="0"/>
    <s v="Herren"/>
    <n v="3"/>
    <n v="134.44537815126051"/>
    <n v="403.33613445378154"/>
    <n v="56751"/>
    <x v="2"/>
    <x v="7"/>
    <x v="4"/>
    <x v="1"/>
  </r>
  <r>
    <n v="44175975"/>
    <x v="283"/>
    <n v="3667626"/>
    <n v="13337"/>
    <x v="23"/>
    <x v="1"/>
    <s v="Herren"/>
    <n v="3"/>
    <n v="118.47899159663866"/>
    <n v="355.43697478991601"/>
    <n v="56751"/>
    <x v="2"/>
    <x v="7"/>
    <x v="4"/>
    <x v="1"/>
  </r>
  <r>
    <n v="44175975"/>
    <x v="283"/>
    <n v="3667626"/>
    <n v="13071"/>
    <x v="43"/>
    <x v="1"/>
    <s v="Herren"/>
    <n v="3"/>
    <n v="122.68067226890757"/>
    <n v="368.0420168067227"/>
    <n v="56751"/>
    <x v="2"/>
    <x v="7"/>
    <x v="4"/>
    <x v="1"/>
  </r>
  <r>
    <n v="32290115"/>
    <x v="283"/>
    <n v="1489500"/>
    <n v="11310"/>
    <x v="49"/>
    <x v="2"/>
    <s v="Herren"/>
    <n v="3"/>
    <n v="71.420168067226896"/>
    <n v="214.2605042016807"/>
    <n v="92670"/>
    <x v="0"/>
    <x v="6"/>
    <x v="0"/>
    <x v="1"/>
  </r>
  <r>
    <n v="32290115"/>
    <x v="283"/>
    <n v="1489500"/>
    <n v="11518"/>
    <x v="6"/>
    <x v="2"/>
    <s v="Herren"/>
    <n v="2"/>
    <n v="63.016806722689076"/>
    <n v="126.03361344537815"/>
    <n v="92670"/>
    <x v="0"/>
    <x v="6"/>
    <x v="0"/>
    <x v="1"/>
  </r>
  <r>
    <n v="41449360"/>
    <x v="284"/>
    <n v="7723207"/>
    <n v="12098"/>
    <x v="58"/>
    <x v="3"/>
    <s v="Herren"/>
    <n v="3"/>
    <n v="257.97478991596643"/>
    <n v="773.92436974789928"/>
    <n v="99830"/>
    <x v="1"/>
    <x v="1"/>
    <x v="4"/>
    <x v="1"/>
  </r>
  <r>
    <n v="41449360"/>
    <x v="284"/>
    <n v="7723207"/>
    <n v="13651"/>
    <x v="39"/>
    <x v="1"/>
    <s v="Herren"/>
    <n v="2"/>
    <n v="112.5966386554622"/>
    <n v="225.1932773109244"/>
    <n v="99830"/>
    <x v="1"/>
    <x v="1"/>
    <x v="4"/>
    <x v="1"/>
  </r>
  <r>
    <n v="41449360"/>
    <x v="284"/>
    <n v="7723207"/>
    <n v="13230"/>
    <x v="26"/>
    <x v="1"/>
    <s v="Damen"/>
    <n v="3"/>
    <n v="112.5966386554622"/>
    <n v="337.78991596638662"/>
    <n v="99830"/>
    <x v="1"/>
    <x v="1"/>
    <x v="4"/>
    <x v="1"/>
  </r>
  <r>
    <n v="35104004"/>
    <x v="284"/>
    <n v="3354841"/>
    <n v="11561"/>
    <x v="13"/>
    <x v="2"/>
    <s v="Herren"/>
    <n v="3"/>
    <n v="66.378151260504197"/>
    <n v="199.1344537815126"/>
    <n v="98574"/>
    <x v="1"/>
    <x v="1"/>
    <x v="1"/>
    <x v="1"/>
  </r>
  <r>
    <n v="35104004"/>
    <x v="284"/>
    <n v="3354841"/>
    <n v="13230"/>
    <x v="26"/>
    <x v="1"/>
    <s v="Damen"/>
    <n v="3"/>
    <n v="112.5966386554622"/>
    <n v="337.78991596638662"/>
    <n v="98574"/>
    <x v="1"/>
    <x v="1"/>
    <x v="1"/>
    <x v="1"/>
  </r>
  <r>
    <n v="35104004"/>
    <x v="284"/>
    <n v="3354841"/>
    <n v="13791"/>
    <x v="1"/>
    <x v="1"/>
    <s v="Damen"/>
    <n v="2"/>
    <n v="125.20168067226892"/>
    <n v="250.40336134453784"/>
    <n v="98574"/>
    <x v="1"/>
    <x v="1"/>
    <x v="1"/>
    <x v="1"/>
  </r>
  <r>
    <n v="91353244"/>
    <x v="285"/>
    <n v="4278527"/>
    <n v="12098"/>
    <x v="58"/>
    <x v="3"/>
    <s v="Herren"/>
    <n v="1"/>
    <n v="257.97478991596643"/>
    <n v="257.97478991596643"/>
    <n v="72351"/>
    <x v="0"/>
    <x v="0"/>
    <x v="0"/>
    <x v="3"/>
  </r>
  <r>
    <n v="91353244"/>
    <x v="285"/>
    <n v="4278527"/>
    <n v="10181"/>
    <x v="5"/>
    <x v="0"/>
    <s v="Herren"/>
    <n v="3"/>
    <n v="134.44537815126051"/>
    <n v="403.33613445378154"/>
    <n v="72351"/>
    <x v="0"/>
    <x v="0"/>
    <x v="0"/>
    <x v="3"/>
  </r>
  <r>
    <n v="91353244"/>
    <x v="285"/>
    <n v="4278527"/>
    <n v="13394"/>
    <x v="57"/>
    <x v="1"/>
    <s v="Herren"/>
    <n v="2"/>
    <n v="123.52100840336136"/>
    <n v="247.04201680672273"/>
    <n v="72351"/>
    <x v="0"/>
    <x v="0"/>
    <x v="0"/>
    <x v="3"/>
  </r>
  <r>
    <n v="91353244"/>
    <x v="285"/>
    <n v="4278527"/>
    <n v="13230"/>
    <x v="26"/>
    <x v="1"/>
    <s v="Damen"/>
    <n v="2"/>
    <n v="112.5966386554622"/>
    <n v="225.1932773109244"/>
    <n v="72351"/>
    <x v="0"/>
    <x v="0"/>
    <x v="0"/>
    <x v="3"/>
  </r>
  <r>
    <n v="91353244"/>
    <x v="285"/>
    <n v="4278527"/>
    <n v="11518"/>
    <x v="6"/>
    <x v="2"/>
    <s v="Herren"/>
    <n v="3"/>
    <n v="63.016806722689076"/>
    <n v="189.05042016806723"/>
    <n v="72351"/>
    <x v="0"/>
    <x v="0"/>
    <x v="0"/>
    <x v="3"/>
  </r>
  <r>
    <n v="97452672"/>
    <x v="285"/>
    <n v="8234227"/>
    <n v="13302"/>
    <x v="46"/>
    <x v="1"/>
    <s v="Damen"/>
    <n v="1"/>
    <n v="121.00000000000001"/>
    <n v="121.00000000000001"/>
    <n v="84494"/>
    <x v="0"/>
    <x v="6"/>
    <x v="2"/>
    <x v="2"/>
  </r>
  <r>
    <n v="96272860"/>
    <x v="286"/>
    <n v="1395608"/>
    <n v="12499"/>
    <x v="42"/>
    <x v="3"/>
    <s v="Damen"/>
    <n v="3"/>
    <n v="248.73109243697482"/>
    <n v="746.19327731092449"/>
    <s v="01896"/>
    <x v="1"/>
    <x v="11"/>
    <x v="0"/>
    <x v="3"/>
  </r>
  <r>
    <n v="57038110"/>
    <x v="286"/>
    <n v="1920133"/>
    <n v="11081"/>
    <x v="2"/>
    <x v="2"/>
    <s v="Damen"/>
    <n v="2"/>
    <n v="70.579831932773104"/>
    <n v="141.15966386554621"/>
    <n v="48703"/>
    <x v="2"/>
    <x v="3"/>
    <x v="1"/>
    <x v="1"/>
  </r>
  <r>
    <n v="96878751"/>
    <x v="286"/>
    <n v="6278181"/>
    <n v="10181"/>
    <x v="5"/>
    <x v="0"/>
    <s v="Herren"/>
    <n v="2"/>
    <n v="134.44537815126051"/>
    <n v="268.89075630252103"/>
    <n v="96317"/>
    <x v="0"/>
    <x v="6"/>
    <x v="2"/>
    <x v="2"/>
  </r>
  <r>
    <n v="48427343"/>
    <x v="286"/>
    <n v="8607632"/>
    <n v="12153"/>
    <x v="9"/>
    <x v="3"/>
    <s v="Herren"/>
    <n v="3"/>
    <n v="247.89075630252103"/>
    <n v="743.67226890756308"/>
    <n v="64720"/>
    <x v="2"/>
    <x v="5"/>
    <x v="0"/>
    <x v="1"/>
  </r>
  <r>
    <n v="48427343"/>
    <x v="286"/>
    <n v="8607632"/>
    <n v="13337"/>
    <x v="23"/>
    <x v="1"/>
    <s v="Herren"/>
    <n v="2"/>
    <n v="118.47899159663866"/>
    <n v="236.95798319327733"/>
    <n v="64720"/>
    <x v="2"/>
    <x v="5"/>
    <x v="0"/>
    <x v="1"/>
  </r>
  <r>
    <n v="48427343"/>
    <x v="286"/>
    <n v="8607632"/>
    <n v="13302"/>
    <x v="46"/>
    <x v="1"/>
    <s v="Damen"/>
    <n v="3"/>
    <n v="121.00000000000001"/>
    <n v="363.00000000000006"/>
    <n v="64720"/>
    <x v="2"/>
    <x v="5"/>
    <x v="0"/>
    <x v="1"/>
  </r>
  <r>
    <n v="40289009"/>
    <x v="287"/>
    <n v="9827211"/>
    <n v="10828"/>
    <x v="28"/>
    <x v="0"/>
    <s v="Herren"/>
    <n v="3"/>
    <n v="136.96638655462186"/>
    <n v="410.89915966386559"/>
    <n v="71083"/>
    <x v="0"/>
    <x v="0"/>
    <x v="2"/>
    <x v="1"/>
  </r>
  <r>
    <n v="40289009"/>
    <x v="287"/>
    <n v="9827211"/>
    <n v="10339"/>
    <x v="7"/>
    <x v="0"/>
    <s v="Damen"/>
    <n v="3"/>
    <n v="130.24369747899161"/>
    <n v="390.73109243697479"/>
    <n v="71083"/>
    <x v="0"/>
    <x v="0"/>
    <x v="2"/>
    <x v="1"/>
  </r>
  <r>
    <n v="40289009"/>
    <x v="287"/>
    <n v="9827211"/>
    <n v="10538"/>
    <x v="20"/>
    <x v="0"/>
    <s v="Herren"/>
    <n v="2"/>
    <n v="130.24369747899161"/>
    <n v="260.48739495798321"/>
    <n v="71083"/>
    <x v="0"/>
    <x v="0"/>
    <x v="2"/>
    <x v="1"/>
  </r>
  <r>
    <n v="68486117"/>
    <x v="288"/>
    <n v="8438471"/>
    <n v="12551"/>
    <x v="22"/>
    <x v="3"/>
    <s v="Herren"/>
    <n v="3"/>
    <n v="259.65546218487395"/>
    <n v="778.96638655462186"/>
    <n v="36205"/>
    <x v="2"/>
    <x v="5"/>
    <x v="1"/>
    <x v="0"/>
  </r>
  <r>
    <n v="67590197"/>
    <x v="288"/>
    <n v="3386600"/>
    <n v="10352"/>
    <x v="31"/>
    <x v="0"/>
    <s v="Herren"/>
    <n v="2"/>
    <n v="127.72268907563027"/>
    <n v="255.44537815126054"/>
    <n v="17109"/>
    <x v="3"/>
    <x v="8"/>
    <x v="1"/>
    <x v="0"/>
  </r>
  <r>
    <n v="67590197"/>
    <x v="288"/>
    <n v="3386600"/>
    <n v="11400"/>
    <x v="52"/>
    <x v="2"/>
    <s v="Damen"/>
    <n v="2"/>
    <n v="63.857142857142854"/>
    <n v="127.71428571428571"/>
    <n v="17109"/>
    <x v="3"/>
    <x v="8"/>
    <x v="1"/>
    <x v="0"/>
  </r>
  <r>
    <n v="67590197"/>
    <x v="288"/>
    <n v="3386600"/>
    <n v="12495"/>
    <x v="54"/>
    <x v="3"/>
    <s v="Damen"/>
    <n v="3"/>
    <n v="264.69747899159665"/>
    <n v="794.09243697478996"/>
    <n v="17109"/>
    <x v="3"/>
    <x v="8"/>
    <x v="1"/>
    <x v="0"/>
  </r>
  <r>
    <n v="67590197"/>
    <x v="288"/>
    <n v="3386600"/>
    <n v="13699"/>
    <x v="25"/>
    <x v="1"/>
    <s v="Damen"/>
    <n v="2"/>
    <n v="119.31932773109244"/>
    <n v="238.63865546218489"/>
    <n v="17109"/>
    <x v="3"/>
    <x v="8"/>
    <x v="1"/>
    <x v="0"/>
  </r>
  <r>
    <n v="67590197"/>
    <x v="288"/>
    <n v="3386600"/>
    <n v="13685"/>
    <x v="17"/>
    <x v="1"/>
    <s v="Damen"/>
    <n v="2"/>
    <n v="122.68067226890757"/>
    <n v="245.36134453781514"/>
    <n v="17109"/>
    <x v="3"/>
    <x v="8"/>
    <x v="1"/>
    <x v="0"/>
  </r>
  <r>
    <n v="52678525"/>
    <x v="288"/>
    <n v="6439380"/>
    <n v="11400"/>
    <x v="52"/>
    <x v="2"/>
    <s v="Damen"/>
    <n v="2"/>
    <n v="63.857142857142854"/>
    <n v="127.71428571428571"/>
    <n v="99885"/>
    <x v="1"/>
    <x v="1"/>
    <x v="3"/>
    <x v="1"/>
  </r>
  <r>
    <n v="52678525"/>
    <x v="288"/>
    <n v="6439380"/>
    <n v="12551"/>
    <x v="22"/>
    <x v="3"/>
    <s v="Herren"/>
    <n v="2"/>
    <n v="259.65546218487395"/>
    <n v="519.31092436974791"/>
    <n v="99885"/>
    <x v="1"/>
    <x v="1"/>
    <x v="3"/>
    <x v="1"/>
  </r>
  <r>
    <n v="52678525"/>
    <x v="288"/>
    <n v="6439380"/>
    <n v="12499"/>
    <x v="42"/>
    <x v="3"/>
    <s v="Damen"/>
    <n v="3"/>
    <n v="248.73109243697482"/>
    <n v="746.19327731092449"/>
    <n v="99885"/>
    <x v="1"/>
    <x v="1"/>
    <x v="3"/>
    <x v="1"/>
  </r>
  <r>
    <n v="95363254"/>
    <x v="289"/>
    <n v="5126653"/>
    <n v="12058"/>
    <x v="44"/>
    <x v="3"/>
    <s v="Damen"/>
    <n v="2"/>
    <n v="267.218487394958"/>
    <n v="534.43697478991601"/>
    <n v="24960"/>
    <x v="3"/>
    <x v="13"/>
    <x v="2"/>
    <x v="3"/>
  </r>
  <r>
    <n v="60340162"/>
    <x v="289"/>
    <n v="7174382"/>
    <n v="10561"/>
    <x v="19"/>
    <x v="0"/>
    <s v="Herren"/>
    <n v="3"/>
    <n v="133.60504201680675"/>
    <n v="400.81512605042025"/>
    <n v="89415"/>
    <x v="0"/>
    <x v="6"/>
    <x v="2"/>
    <x v="1"/>
  </r>
  <r>
    <n v="73000277"/>
    <x v="289"/>
    <n v="6781403"/>
    <n v="10331"/>
    <x v="32"/>
    <x v="0"/>
    <s v="Herren"/>
    <n v="2"/>
    <n v="141.16806722689077"/>
    <n v="282.33613445378154"/>
    <n v="49525"/>
    <x v="2"/>
    <x v="3"/>
    <x v="0"/>
    <x v="0"/>
  </r>
  <r>
    <n v="78660219"/>
    <x v="289"/>
    <n v="2865333"/>
    <n v="13685"/>
    <x v="17"/>
    <x v="1"/>
    <s v="Damen"/>
    <n v="3"/>
    <n v="122.68067226890757"/>
    <n v="368.0420168067227"/>
    <n v="71277"/>
    <x v="0"/>
    <x v="0"/>
    <x v="4"/>
    <x v="0"/>
  </r>
  <r>
    <n v="60340162"/>
    <x v="289"/>
    <n v="7174382"/>
    <n v="13337"/>
    <x v="23"/>
    <x v="1"/>
    <s v="Herren"/>
    <n v="3"/>
    <n v="118.47899159663866"/>
    <n v="355.43697478991601"/>
    <n v="89415"/>
    <x v="0"/>
    <x v="6"/>
    <x v="2"/>
    <x v="1"/>
  </r>
  <r>
    <n v="60340162"/>
    <x v="289"/>
    <n v="7174382"/>
    <n v="13685"/>
    <x v="17"/>
    <x v="1"/>
    <s v="Damen"/>
    <n v="2"/>
    <n v="122.68067226890757"/>
    <n v="245.36134453781514"/>
    <n v="89415"/>
    <x v="0"/>
    <x v="6"/>
    <x v="2"/>
    <x v="1"/>
  </r>
  <r>
    <n v="12405540"/>
    <x v="289"/>
    <n v="2750811"/>
    <n v="10722"/>
    <x v="40"/>
    <x v="0"/>
    <s v="Herren"/>
    <n v="2"/>
    <n v="136.96638655462186"/>
    <n v="273.93277310924373"/>
    <n v="45711"/>
    <x v="2"/>
    <x v="3"/>
    <x v="0"/>
    <x v="1"/>
  </r>
  <r>
    <n v="12405540"/>
    <x v="289"/>
    <n v="2750811"/>
    <n v="13699"/>
    <x v="25"/>
    <x v="1"/>
    <s v="Damen"/>
    <n v="3"/>
    <n v="119.31932773109244"/>
    <n v="357.9579831932773"/>
    <n v="45711"/>
    <x v="2"/>
    <x v="3"/>
    <x v="0"/>
    <x v="1"/>
  </r>
  <r>
    <n v="12405540"/>
    <x v="289"/>
    <n v="2750811"/>
    <n v="13355"/>
    <x v="55"/>
    <x v="1"/>
    <s v="Herren"/>
    <n v="2"/>
    <n v="123.52100840336136"/>
    <n v="247.04201680672273"/>
    <n v="45711"/>
    <x v="2"/>
    <x v="3"/>
    <x v="0"/>
    <x v="1"/>
  </r>
  <r>
    <n v="68991301"/>
    <x v="290"/>
    <n v="8737125"/>
    <n v="11733"/>
    <x v="11"/>
    <x v="2"/>
    <s v="Damen"/>
    <n v="3"/>
    <n v="73.100840336134453"/>
    <n v="219.30252100840335"/>
    <s v="06449"/>
    <x v="1"/>
    <x v="4"/>
    <x v="0"/>
    <x v="0"/>
  </r>
  <r>
    <n v="68991301"/>
    <x v="290"/>
    <n v="8737125"/>
    <n v="13111"/>
    <x v="34"/>
    <x v="1"/>
    <s v="Damen"/>
    <n v="3"/>
    <n v="113.43697478991598"/>
    <n v="340.31092436974791"/>
    <s v="06449"/>
    <x v="1"/>
    <x v="4"/>
    <x v="0"/>
    <x v="0"/>
  </r>
  <r>
    <n v="14860180"/>
    <x v="291"/>
    <n v="9865131"/>
    <n v="12849"/>
    <x v="10"/>
    <x v="3"/>
    <s v="Herren"/>
    <n v="1"/>
    <n v="255.45378151260505"/>
    <n v="255.45378151260505"/>
    <n v="96450"/>
    <x v="0"/>
    <x v="6"/>
    <x v="1"/>
    <x v="1"/>
  </r>
  <r>
    <n v="80876929"/>
    <x v="291"/>
    <n v="7849454"/>
    <n v="10181"/>
    <x v="5"/>
    <x v="0"/>
    <s v="Herren"/>
    <n v="2"/>
    <n v="134.44537815126051"/>
    <n v="268.89075630252103"/>
    <n v="38889"/>
    <x v="1"/>
    <x v="4"/>
    <x v="1"/>
    <x v="0"/>
  </r>
  <r>
    <n v="62138002"/>
    <x v="291"/>
    <n v="5211925"/>
    <n v="13405"/>
    <x v="36"/>
    <x v="1"/>
    <s v="Damen"/>
    <n v="3"/>
    <n v="116.79831932773111"/>
    <n v="350.39495798319331"/>
    <s v="09376"/>
    <x v="1"/>
    <x v="11"/>
    <x v="0"/>
    <x v="1"/>
  </r>
  <r>
    <n v="62138002"/>
    <x v="291"/>
    <n v="5211925"/>
    <n v="13685"/>
    <x v="17"/>
    <x v="1"/>
    <s v="Damen"/>
    <n v="2"/>
    <n v="122.68067226890757"/>
    <n v="245.36134453781514"/>
    <s v="09376"/>
    <x v="1"/>
    <x v="11"/>
    <x v="0"/>
    <x v="1"/>
  </r>
  <r>
    <n v="62138002"/>
    <x v="291"/>
    <n v="5211925"/>
    <n v="13394"/>
    <x v="57"/>
    <x v="1"/>
    <s v="Herren"/>
    <n v="3"/>
    <n v="123.52100840336136"/>
    <n v="370.56302521008411"/>
    <s v="09376"/>
    <x v="1"/>
    <x v="11"/>
    <x v="0"/>
    <x v="1"/>
  </r>
  <r>
    <n v="14860180"/>
    <x v="291"/>
    <n v="9865131"/>
    <n v="13111"/>
    <x v="34"/>
    <x v="1"/>
    <s v="Damen"/>
    <n v="2"/>
    <n v="113.43697478991598"/>
    <n v="226.87394957983196"/>
    <n v="96450"/>
    <x v="0"/>
    <x v="6"/>
    <x v="1"/>
    <x v="1"/>
  </r>
  <r>
    <n v="14860180"/>
    <x v="291"/>
    <n v="9865131"/>
    <n v="11561"/>
    <x v="13"/>
    <x v="2"/>
    <s v="Herren"/>
    <n v="3"/>
    <n v="66.378151260504197"/>
    <n v="199.1344537815126"/>
    <n v="96450"/>
    <x v="0"/>
    <x v="6"/>
    <x v="1"/>
    <x v="1"/>
  </r>
  <r>
    <n v="22048771"/>
    <x v="291"/>
    <n v="5453952"/>
    <n v="12499"/>
    <x v="42"/>
    <x v="3"/>
    <s v="Damen"/>
    <n v="2"/>
    <n v="248.73109243697482"/>
    <n v="497.46218487394964"/>
    <n v="30827"/>
    <x v="3"/>
    <x v="9"/>
    <x v="2"/>
    <x v="1"/>
  </r>
  <r>
    <n v="22048771"/>
    <x v="291"/>
    <n v="5453952"/>
    <n v="13363"/>
    <x v="24"/>
    <x v="1"/>
    <s v="Herren"/>
    <n v="3"/>
    <n v="116.79831932773111"/>
    <n v="350.39495798319331"/>
    <n v="30827"/>
    <x v="3"/>
    <x v="9"/>
    <x v="2"/>
    <x v="1"/>
  </r>
  <r>
    <n v="16661322"/>
    <x v="291"/>
    <n v="5837158"/>
    <n v="11036"/>
    <x v="53"/>
    <x v="2"/>
    <s v="Damen"/>
    <n v="3"/>
    <n v="68.058823529411768"/>
    <n v="204.1764705882353"/>
    <s v="08280"/>
    <x v="1"/>
    <x v="11"/>
    <x v="0"/>
    <x v="1"/>
  </r>
  <r>
    <n v="12249790"/>
    <x v="291"/>
    <n v="5064035"/>
    <n v="12086"/>
    <x v="16"/>
    <x v="3"/>
    <s v="Herren"/>
    <n v="3"/>
    <n v="248.73109243697482"/>
    <n v="746.19327731092449"/>
    <n v="39240"/>
    <x v="1"/>
    <x v="4"/>
    <x v="0"/>
    <x v="1"/>
  </r>
  <r>
    <n v="31076591"/>
    <x v="292"/>
    <n v="4622762"/>
    <n v="12725"/>
    <x v="3"/>
    <x v="3"/>
    <s v="Herren"/>
    <n v="2"/>
    <n v="263.85714285714289"/>
    <n v="527.71428571428578"/>
    <n v="75378"/>
    <x v="0"/>
    <x v="0"/>
    <x v="1"/>
    <x v="1"/>
  </r>
  <r>
    <n v="31076591"/>
    <x v="292"/>
    <n v="4622762"/>
    <n v="10339"/>
    <x v="7"/>
    <x v="0"/>
    <s v="Damen"/>
    <n v="3"/>
    <n v="130.24369747899161"/>
    <n v="390.73109243697479"/>
    <n v="75378"/>
    <x v="0"/>
    <x v="0"/>
    <x v="1"/>
    <x v="1"/>
  </r>
  <r>
    <n v="55047932"/>
    <x v="292"/>
    <n v="1457988"/>
    <n v="13791"/>
    <x v="1"/>
    <x v="1"/>
    <s v="Damen"/>
    <n v="2"/>
    <n v="125.20168067226892"/>
    <n v="250.40336134453784"/>
    <n v="37627"/>
    <x v="3"/>
    <x v="9"/>
    <x v="0"/>
    <x v="1"/>
  </r>
  <r>
    <n v="40785726"/>
    <x v="292"/>
    <n v="9061669"/>
    <n v="12086"/>
    <x v="16"/>
    <x v="3"/>
    <s v="Herren"/>
    <n v="3"/>
    <n v="248.73109243697482"/>
    <n v="746.19327731092449"/>
    <n v="61476"/>
    <x v="2"/>
    <x v="5"/>
    <x v="4"/>
    <x v="1"/>
  </r>
  <r>
    <n v="34851960"/>
    <x v="292"/>
    <n v="4036531"/>
    <n v="13071"/>
    <x v="43"/>
    <x v="1"/>
    <s v="Herren"/>
    <n v="2"/>
    <n v="122.68067226890757"/>
    <n v="245.36134453781514"/>
    <n v="88316"/>
    <x v="0"/>
    <x v="0"/>
    <x v="1"/>
    <x v="1"/>
  </r>
  <r>
    <n v="35231936"/>
    <x v="292"/>
    <n v="9362524"/>
    <n v="12899"/>
    <x v="8"/>
    <x v="3"/>
    <s v="Damen"/>
    <n v="3"/>
    <n v="268.05882352941177"/>
    <n v="804.17647058823536"/>
    <s v="01917"/>
    <x v="1"/>
    <x v="11"/>
    <x v="4"/>
    <x v="1"/>
  </r>
  <r>
    <n v="35231936"/>
    <x v="292"/>
    <n v="9362524"/>
    <n v="13363"/>
    <x v="24"/>
    <x v="1"/>
    <s v="Herren"/>
    <n v="2"/>
    <n v="116.79831932773111"/>
    <n v="233.59663865546221"/>
    <s v="01917"/>
    <x v="1"/>
    <x v="11"/>
    <x v="4"/>
    <x v="1"/>
  </r>
  <r>
    <n v="31076591"/>
    <x v="292"/>
    <n v="4622762"/>
    <n v="13111"/>
    <x v="34"/>
    <x v="1"/>
    <s v="Damen"/>
    <n v="2"/>
    <n v="113.43697478991598"/>
    <n v="226.87394957983196"/>
    <n v="75378"/>
    <x v="0"/>
    <x v="0"/>
    <x v="1"/>
    <x v="1"/>
  </r>
  <r>
    <n v="86037989"/>
    <x v="293"/>
    <n v="3874649"/>
    <n v="13405"/>
    <x v="36"/>
    <x v="1"/>
    <s v="Damen"/>
    <n v="3"/>
    <n v="116.79831932773111"/>
    <n v="350.39495798319331"/>
    <n v="24782"/>
    <x v="3"/>
    <x v="13"/>
    <x v="4"/>
    <x v="0"/>
  </r>
  <r>
    <n v="68568391"/>
    <x v="293"/>
    <n v="2545180"/>
    <n v="10198"/>
    <x v="47"/>
    <x v="0"/>
    <s v="Damen"/>
    <n v="2"/>
    <n v="130.24369747899161"/>
    <n v="260.48739495798321"/>
    <s v="01945"/>
    <x v="1"/>
    <x v="2"/>
    <x v="4"/>
    <x v="0"/>
  </r>
  <r>
    <n v="67263819"/>
    <x v="293"/>
    <n v="4757158"/>
    <n v="10352"/>
    <x v="31"/>
    <x v="0"/>
    <s v="Herren"/>
    <n v="3"/>
    <n v="127.72268907563027"/>
    <n v="383.1680672268908"/>
    <n v="41352"/>
    <x v="2"/>
    <x v="3"/>
    <x v="0"/>
    <x v="0"/>
  </r>
  <r>
    <n v="67263819"/>
    <x v="293"/>
    <n v="4757158"/>
    <n v="10352"/>
    <x v="31"/>
    <x v="0"/>
    <s v="Herren"/>
    <n v="3"/>
    <n v="127.72268907563027"/>
    <n v="383.1680672268908"/>
    <n v="41352"/>
    <x v="2"/>
    <x v="3"/>
    <x v="0"/>
    <x v="0"/>
  </r>
  <r>
    <n v="67263819"/>
    <x v="293"/>
    <n v="4757158"/>
    <n v="13230"/>
    <x v="26"/>
    <x v="1"/>
    <s v="Damen"/>
    <n v="2"/>
    <n v="112.5966386554622"/>
    <n v="225.1932773109244"/>
    <n v="41352"/>
    <x v="2"/>
    <x v="3"/>
    <x v="0"/>
    <x v="0"/>
  </r>
  <r>
    <n v="10456887"/>
    <x v="293"/>
    <n v="2162291"/>
    <n v="13230"/>
    <x v="26"/>
    <x v="1"/>
    <s v="Damen"/>
    <n v="3"/>
    <n v="112.5966386554622"/>
    <n v="337.78991596638662"/>
    <n v="87719"/>
    <x v="0"/>
    <x v="6"/>
    <x v="4"/>
    <x v="1"/>
  </r>
  <r>
    <n v="49954972"/>
    <x v="293"/>
    <n v="2519523"/>
    <n v="12086"/>
    <x v="16"/>
    <x v="3"/>
    <s v="Herren"/>
    <n v="3"/>
    <n v="248.73109243697482"/>
    <n v="746.19327731092449"/>
    <n v="35457"/>
    <x v="2"/>
    <x v="5"/>
    <x v="4"/>
    <x v="1"/>
  </r>
  <r>
    <n v="32802044"/>
    <x v="293"/>
    <n v="7573166"/>
    <n v="13685"/>
    <x v="17"/>
    <x v="1"/>
    <s v="Damen"/>
    <n v="3"/>
    <n v="122.68067226890757"/>
    <n v="368.0420168067227"/>
    <n v="24223"/>
    <x v="3"/>
    <x v="13"/>
    <x v="2"/>
    <x v="1"/>
  </r>
  <r>
    <n v="32802044"/>
    <x v="293"/>
    <n v="7573166"/>
    <n v="13685"/>
    <x v="17"/>
    <x v="1"/>
    <s v="Damen"/>
    <n v="3"/>
    <n v="122.68067226890757"/>
    <n v="368.0420168067227"/>
    <n v="24223"/>
    <x v="3"/>
    <x v="13"/>
    <x v="2"/>
    <x v="1"/>
  </r>
  <r>
    <n v="32802044"/>
    <x v="293"/>
    <n v="7573166"/>
    <n v="13685"/>
    <x v="17"/>
    <x v="1"/>
    <s v="Damen"/>
    <n v="2"/>
    <n v="122.68067226890757"/>
    <n v="245.36134453781514"/>
    <n v="24223"/>
    <x v="3"/>
    <x v="13"/>
    <x v="2"/>
    <x v="1"/>
  </r>
  <r>
    <n v="56708073"/>
    <x v="294"/>
    <n v="9755711"/>
    <n v="11040"/>
    <x v="37"/>
    <x v="2"/>
    <s v="Damen"/>
    <n v="3"/>
    <n v="65.537815126050418"/>
    <n v="196.61344537815125"/>
    <n v="38820"/>
    <x v="1"/>
    <x v="4"/>
    <x v="1"/>
    <x v="1"/>
  </r>
  <r>
    <n v="56708073"/>
    <x v="294"/>
    <n v="9755711"/>
    <n v="12849"/>
    <x v="10"/>
    <x v="3"/>
    <s v="Herren"/>
    <n v="2"/>
    <n v="255.45378151260505"/>
    <n v="510.9075630252101"/>
    <n v="38820"/>
    <x v="1"/>
    <x v="4"/>
    <x v="1"/>
    <x v="1"/>
  </r>
  <r>
    <n v="56708073"/>
    <x v="294"/>
    <n v="9755711"/>
    <n v="12634"/>
    <x v="41"/>
    <x v="3"/>
    <s v="Herren"/>
    <n v="2"/>
    <n v="265.53781512605042"/>
    <n v="531.07563025210084"/>
    <n v="38820"/>
    <x v="1"/>
    <x v="4"/>
    <x v="1"/>
    <x v="1"/>
  </r>
  <r>
    <n v="94930203"/>
    <x v="295"/>
    <n v="8326617"/>
    <n v="13320"/>
    <x v="18"/>
    <x v="1"/>
    <s v="Herren"/>
    <n v="2"/>
    <n v="110.07563025210085"/>
    <n v="220.1512605042017"/>
    <n v="58300"/>
    <x v="2"/>
    <x v="3"/>
    <x v="4"/>
    <x v="3"/>
  </r>
  <r>
    <n v="61014777"/>
    <x v="295"/>
    <n v="8658676"/>
    <n v="10339"/>
    <x v="7"/>
    <x v="0"/>
    <s v="Damen"/>
    <n v="2"/>
    <n v="130.24369747899161"/>
    <n v="260.48739495798321"/>
    <n v="83043"/>
    <x v="0"/>
    <x v="6"/>
    <x v="2"/>
    <x v="1"/>
  </r>
  <r>
    <n v="15366210"/>
    <x v="295"/>
    <n v="1150596"/>
    <n v="13394"/>
    <x v="57"/>
    <x v="1"/>
    <s v="Herren"/>
    <n v="3"/>
    <n v="123.52100840336136"/>
    <n v="370.56302521008411"/>
    <n v="15374"/>
    <x v="1"/>
    <x v="2"/>
    <x v="0"/>
    <x v="1"/>
  </r>
  <r>
    <n v="28121945"/>
    <x v="296"/>
    <n v="5864362"/>
    <n v="10352"/>
    <x v="31"/>
    <x v="0"/>
    <s v="Herren"/>
    <n v="3"/>
    <n v="127.72268907563027"/>
    <n v="383.1680672268908"/>
    <n v="92690"/>
    <x v="0"/>
    <x v="6"/>
    <x v="1"/>
    <x v="1"/>
  </r>
  <r>
    <n v="56784291"/>
    <x v="296"/>
    <n v="2115746"/>
    <n v="13320"/>
    <x v="18"/>
    <x v="1"/>
    <s v="Herren"/>
    <n v="3"/>
    <n v="110.07563025210085"/>
    <n v="330.22689075630257"/>
    <n v="49201"/>
    <x v="3"/>
    <x v="9"/>
    <x v="0"/>
    <x v="1"/>
  </r>
  <r>
    <n v="50945468"/>
    <x v="296"/>
    <n v="9232881"/>
    <n v="13111"/>
    <x v="34"/>
    <x v="1"/>
    <s v="Damen"/>
    <n v="2"/>
    <n v="113.43697478991598"/>
    <n v="226.87394957983196"/>
    <n v="44575"/>
    <x v="2"/>
    <x v="3"/>
    <x v="4"/>
    <x v="1"/>
  </r>
  <r>
    <n v="97382822"/>
    <x v="296"/>
    <n v="2162291"/>
    <n v="13791"/>
    <x v="1"/>
    <x v="1"/>
    <s v="Damen"/>
    <n v="1"/>
    <n v="125.20168067226892"/>
    <n v="125.20168067226892"/>
    <n v="87719"/>
    <x v="0"/>
    <x v="6"/>
    <x v="0"/>
    <x v="2"/>
  </r>
  <r>
    <n v="10306430"/>
    <x v="296"/>
    <n v="5566808"/>
    <n v="12710"/>
    <x v="56"/>
    <x v="3"/>
    <s v="Damen"/>
    <n v="3"/>
    <n v="259.65546218487395"/>
    <n v="778.96638655462186"/>
    <n v="53111"/>
    <x v="2"/>
    <x v="3"/>
    <x v="4"/>
    <x v="1"/>
  </r>
  <r>
    <n v="10306430"/>
    <x v="296"/>
    <n v="5566808"/>
    <n v="12086"/>
    <x v="16"/>
    <x v="3"/>
    <s v="Herren"/>
    <n v="3"/>
    <n v="248.73109243697482"/>
    <n v="746.19327731092449"/>
    <n v="53111"/>
    <x v="2"/>
    <x v="3"/>
    <x v="4"/>
    <x v="1"/>
  </r>
  <r>
    <n v="10306430"/>
    <x v="296"/>
    <n v="5566808"/>
    <n v="13071"/>
    <x v="43"/>
    <x v="1"/>
    <s v="Herren"/>
    <n v="3"/>
    <n v="122.68067226890757"/>
    <n v="368.0420168067227"/>
    <n v="53111"/>
    <x v="2"/>
    <x v="3"/>
    <x v="4"/>
    <x v="1"/>
  </r>
  <r>
    <n v="47476759"/>
    <x v="297"/>
    <n v="8897108"/>
    <n v="12849"/>
    <x v="10"/>
    <x v="3"/>
    <s v="Herren"/>
    <n v="2"/>
    <n v="255.45378151260505"/>
    <n v="510.9075630252101"/>
    <n v="97357"/>
    <x v="0"/>
    <x v="6"/>
    <x v="3"/>
    <x v="1"/>
  </r>
  <r>
    <n v="80340344"/>
    <x v="297"/>
    <n v="5095216"/>
    <n v="10538"/>
    <x v="20"/>
    <x v="0"/>
    <s v="Herren"/>
    <n v="2"/>
    <n v="130.24369747899161"/>
    <n v="260.48739495798321"/>
    <n v="33415"/>
    <x v="2"/>
    <x v="3"/>
    <x v="0"/>
    <x v="0"/>
  </r>
  <r>
    <n v="80340344"/>
    <x v="297"/>
    <n v="5095216"/>
    <n v="11733"/>
    <x v="11"/>
    <x v="2"/>
    <s v="Damen"/>
    <n v="3"/>
    <n v="73.100840336134453"/>
    <n v="219.30252100840335"/>
    <n v="33415"/>
    <x v="2"/>
    <x v="3"/>
    <x v="0"/>
    <x v="0"/>
  </r>
  <r>
    <n v="80340344"/>
    <x v="297"/>
    <n v="5095216"/>
    <n v="12086"/>
    <x v="16"/>
    <x v="3"/>
    <s v="Herren"/>
    <n v="3"/>
    <n v="248.73109243697482"/>
    <n v="746.19327731092449"/>
    <n v="33415"/>
    <x v="2"/>
    <x v="3"/>
    <x v="0"/>
    <x v="0"/>
  </r>
  <r>
    <n v="47476759"/>
    <x v="297"/>
    <n v="8897108"/>
    <n v="10181"/>
    <x v="5"/>
    <x v="0"/>
    <s v="Herren"/>
    <n v="2"/>
    <n v="134.44537815126051"/>
    <n v="268.89075630252103"/>
    <n v="97357"/>
    <x v="0"/>
    <x v="6"/>
    <x v="3"/>
    <x v="1"/>
  </r>
  <r>
    <n v="47476759"/>
    <x v="297"/>
    <n v="8897108"/>
    <n v="13699"/>
    <x v="25"/>
    <x v="1"/>
    <s v="Damen"/>
    <n v="2"/>
    <n v="119.31932773109244"/>
    <n v="238.63865546218489"/>
    <n v="97357"/>
    <x v="0"/>
    <x v="6"/>
    <x v="3"/>
    <x v="1"/>
  </r>
  <r>
    <n v="23872026"/>
    <x v="298"/>
    <n v="1722709"/>
    <n v="12735"/>
    <x v="50"/>
    <x v="3"/>
    <s v="Damen"/>
    <n v="1"/>
    <n v="268.05882352941177"/>
    <n v="268.05882352941177"/>
    <n v="92224"/>
    <x v="0"/>
    <x v="6"/>
    <x v="0"/>
    <x v="1"/>
  </r>
  <r>
    <n v="86860288"/>
    <x v="299"/>
    <n v="7016681"/>
    <n v="10198"/>
    <x v="47"/>
    <x v="0"/>
    <s v="Damen"/>
    <n v="3"/>
    <n v="130.24369747899161"/>
    <n v="390.73109243697479"/>
    <n v="41844"/>
    <x v="2"/>
    <x v="3"/>
    <x v="0"/>
    <x v="0"/>
  </r>
  <r>
    <n v="86860288"/>
    <x v="299"/>
    <n v="7016681"/>
    <n v="11400"/>
    <x v="52"/>
    <x v="2"/>
    <s v="Damen"/>
    <n v="2"/>
    <n v="63.857142857142854"/>
    <n v="127.71428571428571"/>
    <n v="41844"/>
    <x v="2"/>
    <x v="3"/>
    <x v="0"/>
    <x v="0"/>
  </r>
  <r>
    <n v="86860288"/>
    <x v="299"/>
    <n v="7016681"/>
    <n v="12710"/>
    <x v="56"/>
    <x v="3"/>
    <s v="Damen"/>
    <n v="3"/>
    <n v="259.65546218487395"/>
    <n v="778.96638655462186"/>
    <n v="41844"/>
    <x v="2"/>
    <x v="3"/>
    <x v="0"/>
    <x v="0"/>
  </r>
  <r>
    <n v="54323223"/>
    <x v="299"/>
    <n v="5395129"/>
    <n v="10331"/>
    <x v="32"/>
    <x v="0"/>
    <s v="Herren"/>
    <n v="2"/>
    <n v="141.16806722689077"/>
    <n v="282.33613445378154"/>
    <n v="59590"/>
    <x v="2"/>
    <x v="3"/>
    <x v="3"/>
    <x v="1"/>
  </r>
  <r>
    <n v="54323223"/>
    <x v="299"/>
    <n v="5395129"/>
    <n v="12899"/>
    <x v="8"/>
    <x v="3"/>
    <s v="Damen"/>
    <n v="3"/>
    <n v="268.05882352941177"/>
    <n v="804.17647058823536"/>
    <n v="59590"/>
    <x v="2"/>
    <x v="3"/>
    <x v="3"/>
    <x v="1"/>
  </r>
  <r>
    <n v="46258909"/>
    <x v="299"/>
    <n v="8673989"/>
    <n v="13397"/>
    <x v="35"/>
    <x v="1"/>
    <s v="Damen"/>
    <n v="3"/>
    <n v="117.63865546218489"/>
    <n v="352.91596638655466"/>
    <n v="66877"/>
    <x v="2"/>
    <x v="7"/>
    <x v="0"/>
    <x v="1"/>
  </r>
  <r>
    <n v="80401873"/>
    <x v="300"/>
    <n v="7789314"/>
    <n v="10352"/>
    <x v="31"/>
    <x v="0"/>
    <s v="Herren"/>
    <n v="3"/>
    <n v="127.72268907563027"/>
    <n v="383.1680672268908"/>
    <s v="09385"/>
    <x v="1"/>
    <x v="11"/>
    <x v="1"/>
    <x v="0"/>
  </r>
  <r>
    <n v="80401873"/>
    <x v="300"/>
    <n v="7789314"/>
    <n v="11310"/>
    <x v="49"/>
    <x v="2"/>
    <s v="Herren"/>
    <n v="3"/>
    <n v="71.420168067226896"/>
    <n v="214.2605042016807"/>
    <s v="09385"/>
    <x v="1"/>
    <x v="11"/>
    <x v="1"/>
    <x v="0"/>
  </r>
  <r>
    <n v="80401873"/>
    <x v="300"/>
    <n v="7789314"/>
    <n v="13355"/>
    <x v="55"/>
    <x v="1"/>
    <s v="Herren"/>
    <n v="2"/>
    <n v="123.52100840336136"/>
    <n v="247.04201680672273"/>
    <s v="09385"/>
    <x v="1"/>
    <x v="11"/>
    <x v="1"/>
    <x v="0"/>
  </r>
  <r>
    <n v="45556430"/>
    <x v="301"/>
    <n v="8293782"/>
    <n v="12634"/>
    <x v="41"/>
    <x v="3"/>
    <s v="Herren"/>
    <n v="2"/>
    <n v="265.53781512605042"/>
    <n v="531.07563025210084"/>
    <n v="75438"/>
    <x v="0"/>
    <x v="0"/>
    <x v="0"/>
    <x v="1"/>
  </r>
  <r>
    <n v="34062308"/>
    <x v="301"/>
    <n v="2238102"/>
    <n v="10352"/>
    <x v="31"/>
    <x v="0"/>
    <s v="Herren"/>
    <n v="2"/>
    <n v="127.72268907563027"/>
    <n v="255.44537815126054"/>
    <s v="09429"/>
    <x v="1"/>
    <x v="11"/>
    <x v="4"/>
    <x v="1"/>
  </r>
  <r>
    <n v="45556430"/>
    <x v="301"/>
    <n v="8293782"/>
    <n v="11518"/>
    <x v="6"/>
    <x v="2"/>
    <s v="Herren"/>
    <n v="3"/>
    <n v="63.016806722689076"/>
    <n v="189.05042016806723"/>
    <n v="75438"/>
    <x v="0"/>
    <x v="0"/>
    <x v="0"/>
    <x v="1"/>
  </r>
  <r>
    <n v="14530105"/>
    <x v="301"/>
    <n v="2494133"/>
    <n v="11777"/>
    <x v="29"/>
    <x v="2"/>
    <s v="Herren"/>
    <n v="3"/>
    <n v="63.016806722689076"/>
    <n v="189.05042016806723"/>
    <n v="72160"/>
    <x v="0"/>
    <x v="0"/>
    <x v="2"/>
    <x v="1"/>
  </r>
  <r>
    <n v="92794571"/>
    <x v="301"/>
    <n v="9130538"/>
    <n v="10352"/>
    <x v="31"/>
    <x v="0"/>
    <s v="Herren"/>
    <n v="1"/>
    <n v="127.72268907563027"/>
    <n v="127.72268907563027"/>
    <n v="85049"/>
    <x v="0"/>
    <x v="6"/>
    <x v="4"/>
    <x v="3"/>
  </r>
  <r>
    <n v="88228515"/>
    <x v="302"/>
    <n v="6480523"/>
    <n v="10198"/>
    <x v="47"/>
    <x v="0"/>
    <s v="Damen"/>
    <n v="3"/>
    <n v="130.24369747899161"/>
    <n v="390.73109243697479"/>
    <s v="08396"/>
    <x v="1"/>
    <x v="11"/>
    <x v="1"/>
    <x v="0"/>
  </r>
  <r>
    <n v="88228515"/>
    <x v="302"/>
    <n v="6480523"/>
    <n v="13583"/>
    <x v="30"/>
    <x v="1"/>
    <s v="Herren"/>
    <n v="2"/>
    <n v="110.07563025210085"/>
    <n v="220.1512605042017"/>
    <s v="08396"/>
    <x v="1"/>
    <x v="11"/>
    <x v="1"/>
    <x v="0"/>
  </r>
  <r>
    <n v="88228515"/>
    <x v="302"/>
    <n v="6480523"/>
    <n v="13111"/>
    <x v="34"/>
    <x v="1"/>
    <s v="Damen"/>
    <n v="3"/>
    <n v="113.43697478991598"/>
    <n v="340.31092436974791"/>
    <s v="08396"/>
    <x v="1"/>
    <x v="11"/>
    <x v="1"/>
    <x v="0"/>
  </r>
  <r>
    <n v="53811164"/>
    <x v="302"/>
    <n v="2746878"/>
    <n v="13320"/>
    <x v="18"/>
    <x v="1"/>
    <s v="Herren"/>
    <n v="2"/>
    <n v="110.07563025210085"/>
    <n v="220.1512605042017"/>
    <n v="16247"/>
    <x v="1"/>
    <x v="2"/>
    <x v="3"/>
    <x v="1"/>
  </r>
  <r>
    <n v="79994118"/>
    <x v="303"/>
    <n v="8494981"/>
    <n v="10722"/>
    <x v="40"/>
    <x v="0"/>
    <s v="Herren"/>
    <n v="2"/>
    <n v="136.96638655462186"/>
    <n v="273.93277310924373"/>
    <n v="56349"/>
    <x v="2"/>
    <x v="7"/>
    <x v="4"/>
    <x v="0"/>
  </r>
  <r>
    <n v="79994118"/>
    <x v="303"/>
    <n v="8494981"/>
    <n v="11777"/>
    <x v="29"/>
    <x v="2"/>
    <s v="Herren"/>
    <n v="3"/>
    <n v="63.016806722689076"/>
    <n v="189.05042016806723"/>
    <n v="56349"/>
    <x v="2"/>
    <x v="7"/>
    <x v="4"/>
    <x v="0"/>
  </r>
  <r>
    <n v="79994118"/>
    <x v="303"/>
    <n v="8494981"/>
    <n v="12551"/>
    <x v="22"/>
    <x v="3"/>
    <s v="Herren"/>
    <n v="2"/>
    <n v="259.65546218487395"/>
    <n v="519.31092436974791"/>
    <n v="56349"/>
    <x v="2"/>
    <x v="7"/>
    <x v="4"/>
    <x v="0"/>
  </r>
  <r>
    <n v="55456863"/>
    <x v="303"/>
    <n v="6299230"/>
    <n v="13355"/>
    <x v="55"/>
    <x v="1"/>
    <s v="Herren"/>
    <n v="2"/>
    <n v="123.52100840336136"/>
    <n v="247.04201680672273"/>
    <n v="15326"/>
    <x v="1"/>
    <x v="2"/>
    <x v="1"/>
    <x v="1"/>
  </r>
  <r>
    <n v="54044467"/>
    <x v="303"/>
    <n v="4043558"/>
    <n v="12899"/>
    <x v="8"/>
    <x v="3"/>
    <s v="Damen"/>
    <n v="2"/>
    <n v="268.05882352941177"/>
    <n v="536.11764705882354"/>
    <n v="64331"/>
    <x v="2"/>
    <x v="5"/>
    <x v="2"/>
    <x v="1"/>
  </r>
  <r>
    <n v="54044467"/>
    <x v="303"/>
    <n v="4043558"/>
    <n v="12899"/>
    <x v="8"/>
    <x v="3"/>
    <s v="Damen"/>
    <n v="3"/>
    <n v="268.05882352941177"/>
    <n v="804.17647058823536"/>
    <n v="64331"/>
    <x v="2"/>
    <x v="5"/>
    <x v="2"/>
    <x v="1"/>
  </r>
  <r>
    <n v="54044467"/>
    <x v="303"/>
    <n v="4043558"/>
    <n v="13394"/>
    <x v="57"/>
    <x v="1"/>
    <s v="Herren"/>
    <n v="2"/>
    <n v="123.52100840336136"/>
    <n v="247.04201680672273"/>
    <n v="64331"/>
    <x v="2"/>
    <x v="5"/>
    <x v="2"/>
    <x v="1"/>
  </r>
  <r>
    <n v="59155879"/>
    <x v="303"/>
    <n v="3549177"/>
    <n v="10331"/>
    <x v="32"/>
    <x v="0"/>
    <s v="Herren"/>
    <n v="2"/>
    <n v="141.16806722689077"/>
    <n v="282.33613445378154"/>
    <n v="74245"/>
    <x v="0"/>
    <x v="0"/>
    <x v="0"/>
    <x v="1"/>
  </r>
  <r>
    <n v="59155879"/>
    <x v="303"/>
    <n v="3549177"/>
    <n v="11310"/>
    <x v="49"/>
    <x v="2"/>
    <s v="Herren"/>
    <n v="2"/>
    <n v="71.420168067226896"/>
    <n v="142.84033613445379"/>
    <n v="74245"/>
    <x v="0"/>
    <x v="0"/>
    <x v="0"/>
    <x v="1"/>
  </r>
  <r>
    <n v="59155879"/>
    <x v="303"/>
    <n v="3549177"/>
    <n v="11969"/>
    <x v="59"/>
    <x v="2"/>
    <s v="Damen"/>
    <n v="2"/>
    <n v="66.378151260504197"/>
    <n v="132.75630252100839"/>
    <n v="74245"/>
    <x v="0"/>
    <x v="0"/>
    <x v="0"/>
    <x v="1"/>
  </r>
  <r>
    <n v="56735469"/>
    <x v="304"/>
    <n v="6664941"/>
    <n v="10181"/>
    <x v="5"/>
    <x v="0"/>
    <s v="Herren"/>
    <n v="2"/>
    <n v="134.44537815126051"/>
    <n v="268.89075630252103"/>
    <n v="70806"/>
    <x v="0"/>
    <x v="0"/>
    <x v="3"/>
    <x v="1"/>
  </r>
  <r>
    <n v="28817352"/>
    <x v="304"/>
    <n v="9124819"/>
    <n v="13791"/>
    <x v="1"/>
    <x v="1"/>
    <s v="Damen"/>
    <n v="2"/>
    <n v="125.20168067226892"/>
    <n v="250.40336134453784"/>
    <s v="09419"/>
    <x v="1"/>
    <x v="11"/>
    <x v="0"/>
    <x v="1"/>
  </r>
  <r>
    <n v="95178905"/>
    <x v="305"/>
    <n v="9801103"/>
    <n v="10722"/>
    <x v="40"/>
    <x v="0"/>
    <s v="Herren"/>
    <n v="3"/>
    <n v="136.96638655462186"/>
    <n v="410.89915966386559"/>
    <n v="39326"/>
    <x v="1"/>
    <x v="4"/>
    <x v="1"/>
    <x v="3"/>
  </r>
  <r>
    <n v="69949142"/>
    <x v="306"/>
    <n v="1533013"/>
    <n v="12725"/>
    <x v="3"/>
    <x v="3"/>
    <s v="Herren"/>
    <n v="3"/>
    <n v="263.85714285714289"/>
    <n v="791.57142857142867"/>
    <n v="23539"/>
    <x v="3"/>
    <x v="13"/>
    <x v="4"/>
    <x v="0"/>
  </r>
  <r>
    <n v="86651196"/>
    <x v="306"/>
    <n v="8285244"/>
    <n v="13320"/>
    <x v="18"/>
    <x v="1"/>
    <s v="Herren"/>
    <n v="3"/>
    <n v="110.07563025210085"/>
    <n v="330.22689075630257"/>
    <n v="79669"/>
    <x v="0"/>
    <x v="0"/>
    <x v="4"/>
    <x v="0"/>
  </r>
  <r>
    <n v="20012966"/>
    <x v="306"/>
    <n v="4335444"/>
    <n v="10828"/>
    <x v="28"/>
    <x v="0"/>
    <s v="Herren"/>
    <n v="2"/>
    <n v="136.96638655462186"/>
    <n v="273.93277310924373"/>
    <s v="02747"/>
    <x v="1"/>
    <x v="11"/>
    <x v="0"/>
    <x v="1"/>
  </r>
  <r>
    <n v="20012966"/>
    <x v="306"/>
    <n v="4335444"/>
    <n v="10181"/>
    <x v="5"/>
    <x v="0"/>
    <s v="Herren"/>
    <n v="2"/>
    <n v="134.44537815126051"/>
    <n v="268.89075630252103"/>
    <s v="02747"/>
    <x v="1"/>
    <x v="11"/>
    <x v="0"/>
    <x v="1"/>
  </r>
  <r>
    <n v="15802504"/>
    <x v="306"/>
    <n v="5783542"/>
    <n v="10538"/>
    <x v="20"/>
    <x v="0"/>
    <s v="Herren"/>
    <n v="2"/>
    <n v="130.24369747899161"/>
    <n v="260.48739495798321"/>
    <n v="56477"/>
    <x v="2"/>
    <x v="7"/>
    <x v="4"/>
    <x v="1"/>
  </r>
  <r>
    <n v="98711624"/>
    <x v="307"/>
    <n v="2750811"/>
    <n v="13791"/>
    <x v="1"/>
    <x v="1"/>
    <s v="Damen"/>
    <n v="2"/>
    <n v="125.20168067226892"/>
    <n v="250.40336134453784"/>
    <n v="45711"/>
    <x v="2"/>
    <x v="3"/>
    <x v="2"/>
    <x v="2"/>
  </r>
  <r>
    <n v="98711624"/>
    <x v="307"/>
    <n v="2750811"/>
    <n v="13071"/>
    <x v="43"/>
    <x v="1"/>
    <s v="Herren"/>
    <n v="3"/>
    <n v="122.68067226890757"/>
    <n v="368.0420168067227"/>
    <n v="45711"/>
    <x v="2"/>
    <x v="3"/>
    <x v="2"/>
    <x v="2"/>
  </r>
  <r>
    <n v="98711624"/>
    <x v="307"/>
    <n v="2750811"/>
    <n v="13791"/>
    <x v="1"/>
    <x v="1"/>
    <s v="Damen"/>
    <n v="3"/>
    <n v="125.20168067226892"/>
    <n v="375.60504201680675"/>
    <n v="45711"/>
    <x v="2"/>
    <x v="3"/>
    <x v="2"/>
    <x v="2"/>
  </r>
  <r>
    <n v="39539186"/>
    <x v="307"/>
    <n v="8898147"/>
    <n v="13230"/>
    <x v="26"/>
    <x v="1"/>
    <s v="Damen"/>
    <n v="3"/>
    <n v="112.5966386554622"/>
    <n v="337.78991596638662"/>
    <s v="09376"/>
    <x v="1"/>
    <x v="11"/>
    <x v="4"/>
    <x v="1"/>
  </r>
  <r>
    <n v="22230155"/>
    <x v="307"/>
    <n v="8444566"/>
    <n v="12153"/>
    <x v="9"/>
    <x v="3"/>
    <s v="Herren"/>
    <n v="2"/>
    <n v="247.89075630252103"/>
    <n v="495.78151260504205"/>
    <n v="51503"/>
    <x v="2"/>
    <x v="3"/>
    <x v="0"/>
    <x v="1"/>
  </r>
  <r>
    <n v="48958399"/>
    <x v="308"/>
    <n v="8599826"/>
    <n v="10339"/>
    <x v="7"/>
    <x v="0"/>
    <s v="Damen"/>
    <n v="3"/>
    <n v="130.24369747899161"/>
    <n v="390.73109243697479"/>
    <n v="95632"/>
    <x v="0"/>
    <x v="6"/>
    <x v="1"/>
    <x v="1"/>
  </r>
  <r>
    <n v="82334818"/>
    <x v="309"/>
    <n v="6728444"/>
    <n v="12710"/>
    <x v="56"/>
    <x v="3"/>
    <s v="Damen"/>
    <n v="1"/>
    <n v="259.65546218487395"/>
    <n v="259.65546218487395"/>
    <n v="86633"/>
    <x v="0"/>
    <x v="6"/>
    <x v="1"/>
    <x v="0"/>
  </r>
  <r>
    <n v="48864246"/>
    <x v="309"/>
    <n v="4779320"/>
    <n v="12634"/>
    <x v="41"/>
    <x v="3"/>
    <s v="Herren"/>
    <n v="2"/>
    <n v="265.53781512605042"/>
    <n v="531.07563025210084"/>
    <n v="97215"/>
    <x v="0"/>
    <x v="6"/>
    <x v="3"/>
    <x v="1"/>
  </r>
  <r>
    <n v="38516565"/>
    <x v="309"/>
    <n v="6745186"/>
    <n v="12551"/>
    <x v="22"/>
    <x v="3"/>
    <s v="Herren"/>
    <n v="2"/>
    <n v="259.65546218487395"/>
    <n v="519.31092436974791"/>
    <n v="70734"/>
    <x v="0"/>
    <x v="0"/>
    <x v="0"/>
    <x v="1"/>
  </r>
  <r>
    <n v="38516565"/>
    <x v="309"/>
    <n v="6745186"/>
    <n v="10538"/>
    <x v="20"/>
    <x v="0"/>
    <s v="Herren"/>
    <n v="3"/>
    <n v="130.24369747899161"/>
    <n v="390.73109243697479"/>
    <n v="70734"/>
    <x v="0"/>
    <x v="0"/>
    <x v="0"/>
    <x v="1"/>
  </r>
  <r>
    <n v="20821637"/>
    <x v="309"/>
    <n v="2672390"/>
    <n v="10557"/>
    <x v="0"/>
    <x v="0"/>
    <s v="Herren"/>
    <n v="2"/>
    <n v="132.76470588235296"/>
    <n v="265.52941176470591"/>
    <n v="72379"/>
    <x v="0"/>
    <x v="0"/>
    <x v="0"/>
    <x v="1"/>
  </r>
  <r>
    <n v="38516565"/>
    <x v="309"/>
    <n v="6745186"/>
    <n v="11777"/>
    <x v="29"/>
    <x v="2"/>
    <s v="Herren"/>
    <n v="3"/>
    <n v="63.016806722689076"/>
    <n v="189.05042016806723"/>
    <n v="70734"/>
    <x v="0"/>
    <x v="0"/>
    <x v="0"/>
    <x v="1"/>
  </r>
  <r>
    <n v="84972686"/>
    <x v="310"/>
    <n v="4963154"/>
    <n v="12735"/>
    <x v="50"/>
    <x v="3"/>
    <s v="Damen"/>
    <n v="3"/>
    <n v="268.05882352941177"/>
    <n v="804.17647058823536"/>
    <s v="04109"/>
    <x v="1"/>
    <x v="11"/>
    <x v="1"/>
    <x v="0"/>
  </r>
  <r>
    <n v="77373179"/>
    <x v="310"/>
    <n v="8893133"/>
    <n v="11081"/>
    <x v="2"/>
    <x v="2"/>
    <s v="Damen"/>
    <n v="3"/>
    <n v="70.579831932773104"/>
    <n v="211.7394957983193"/>
    <n v="91717"/>
    <x v="0"/>
    <x v="6"/>
    <x v="1"/>
    <x v="0"/>
  </r>
  <r>
    <n v="77373179"/>
    <x v="310"/>
    <n v="8893133"/>
    <n v="11518"/>
    <x v="6"/>
    <x v="2"/>
    <s v="Herren"/>
    <n v="2"/>
    <n v="63.016806722689076"/>
    <n v="126.03361344537815"/>
    <n v="91717"/>
    <x v="0"/>
    <x v="6"/>
    <x v="1"/>
    <x v="0"/>
  </r>
  <r>
    <n v="56354174"/>
    <x v="311"/>
    <n v="1216701"/>
    <n v="12153"/>
    <x v="9"/>
    <x v="3"/>
    <s v="Herren"/>
    <n v="2"/>
    <n v="247.89075630252103"/>
    <n v="495.78151260504205"/>
    <n v="84478"/>
    <x v="0"/>
    <x v="6"/>
    <x v="4"/>
    <x v="1"/>
  </r>
  <r>
    <n v="41661642"/>
    <x v="311"/>
    <n v="8823228"/>
    <n v="10331"/>
    <x v="32"/>
    <x v="0"/>
    <s v="Herren"/>
    <n v="3"/>
    <n v="141.16806722689077"/>
    <n v="423.50420168067228"/>
    <n v="84478"/>
    <x v="0"/>
    <x v="6"/>
    <x v="4"/>
    <x v="1"/>
  </r>
  <r>
    <n v="47571749"/>
    <x v="311"/>
    <n v="3912082"/>
    <n v="10381"/>
    <x v="12"/>
    <x v="0"/>
    <s v="Damen"/>
    <n v="3"/>
    <n v="132.76470588235296"/>
    <n v="398.2941176470589"/>
    <n v="14793"/>
    <x v="1"/>
    <x v="2"/>
    <x v="2"/>
    <x v="1"/>
  </r>
  <r>
    <n v="47571749"/>
    <x v="311"/>
    <n v="3912082"/>
    <n v="12098"/>
    <x v="58"/>
    <x v="3"/>
    <s v="Herren"/>
    <n v="3"/>
    <n v="257.97478991596643"/>
    <n v="773.92436974789928"/>
    <n v="14793"/>
    <x v="1"/>
    <x v="2"/>
    <x v="2"/>
    <x v="1"/>
  </r>
  <r>
    <n v="47571749"/>
    <x v="311"/>
    <n v="3912082"/>
    <n v="13071"/>
    <x v="43"/>
    <x v="1"/>
    <s v="Herren"/>
    <n v="3"/>
    <n v="122.68067226890757"/>
    <n v="368.0420168067227"/>
    <n v="14793"/>
    <x v="1"/>
    <x v="2"/>
    <x v="2"/>
    <x v="1"/>
  </r>
  <r>
    <n v="41661642"/>
    <x v="311"/>
    <n v="8823228"/>
    <n v="11175"/>
    <x v="21"/>
    <x v="2"/>
    <s v="Damen"/>
    <n v="3"/>
    <n v="71.420168067226896"/>
    <n v="214.2605042016807"/>
    <n v="84478"/>
    <x v="0"/>
    <x v="6"/>
    <x v="4"/>
    <x v="1"/>
  </r>
  <r>
    <n v="41661642"/>
    <x v="311"/>
    <n v="8823228"/>
    <n v="11561"/>
    <x v="13"/>
    <x v="2"/>
    <s v="Herren"/>
    <n v="2"/>
    <n v="66.378151260504197"/>
    <n v="132.75630252100839"/>
    <n v="84478"/>
    <x v="0"/>
    <x v="6"/>
    <x v="4"/>
    <x v="1"/>
  </r>
  <r>
    <n v="88831922"/>
    <x v="312"/>
    <n v="2410091"/>
    <n v="13355"/>
    <x v="55"/>
    <x v="1"/>
    <s v="Herren"/>
    <n v="3"/>
    <n v="123.52100840336136"/>
    <n v="370.56302521008411"/>
    <n v="96515"/>
    <x v="1"/>
    <x v="1"/>
    <x v="4"/>
    <x v="4"/>
  </r>
  <r>
    <n v="21188361"/>
    <x v="312"/>
    <n v="8073822"/>
    <n v="12153"/>
    <x v="9"/>
    <x v="3"/>
    <s v="Herren"/>
    <n v="3"/>
    <n v="247.89075630252103"/>
    <n v="743.67226890756308"/>
    <n v="95473"/>
    <x v="0"/>
    <x v="6"/>
    <x v="2"/>
    <x v="1"/>
  </r>
  <r>
    <n v="75919906"/>
    <x v="312"/>
    <n v="1398252"/>
    <n v="11518"/>
    <x v="6"/>
    <x v="2"/>
    <s v="Herren"/>
    <n v="2"/>
    <n v="63.016806722689076"/>
    <n v="126.03361344537815"/>
    <s v="02943"/>
    <x v="1"/>
    <x v="11"/>
    <x v="0"/>
    <x v="0"/>
  </r>
  <r>
    <n v="75919906"/>
    <x v="312"/>
    <n v="1398252"/>
    <n v="12430"/>
    <x v="61"/>
    <x v="3"/>
    <s v="Damen"/>
    <n v="3"/>
    <n v="256.29411764705884"/>
    <n v="768.88235294117658"/>
    <s v="02943"/>
    <x v="1"/>
    <x v="11"/>
    <x v="0"/>
    <x v="0"/>
  </r>
  <r>
    <n v="75919906"/>
    <x v="312"/>
    <n v="1398252"/>
    <n v="12149"/>
    <x v="27"/>
    <x v="3"/>
    <s v="Damen"/>
    <n v="2"/>
    <n v="264.69747899159665"/>
    <n v="529.39495798319331"/>
    <s v="02943"/>
    <x v="1"/>
    <x v="11"/>
    <x v="0"/>
    <x v="0"/>
  </r>
  <r>
    <n v="56159825"/>
    <x v="313"/>
    <n v="3598746"/>
    <n v="12086"/>
    <x v="16"/>
    <x v="3"/>
    <s v="Herren"/>
    <n v="3"/>
    <n v="248.73109243697482"/>
    <n v="746.19327731092449"/>
    <n v="86655"/>
    <x v="0"/>
    <x v="6"/>
    <x v="1"/>
    <x v="1"/>
  </r>
  <r>
    <n v="56159825"/>
    <x v="313"/>
    <n v="3598746"/>
    <n v="12153"/>
    <x v="9"/>
    <x v="3"/>
    <s v="Herren"/>
    <n v="3"/>
    <n v="247.89075630252103"/>
    <n v="743.67226890756308"/>
    <n v="86655"/>
    <x v="0"/>
    <x v="6"/>
    <x v="1"/>
    <x v="1"/>
  </r>
  <r>
    <n v="65540245"/>
    <x v="313"/>
    <n v="4913310"/>
    <n v="10352"/>
    <x v="31"/>
    <x v="0"/>
    <s v="Herren"/>
    <n v="3"/>
    <n v="127.72268907563027"/>
    <n v="383.1680672268908"/>
    <n v="56727"/>
    <x v="2"/>
    <x v="7"/>
    <x v="0"/>
    <x v="0"/>
  </r>
  <r>
    <n v="65540245"/>
    <x v="313"/>
    <n v="4913310"/>
    <n v="10430"/>
    <x v="51"/>
    <x v="0"/>
    <s v="Damen"/>
    <n v="3"/>
    <n v="140.32773109243698"/>
    <n v="420.98319327731093"/>
    <n v="56727"/>
    <x v="2"/>
    <x v="7"/>
    <x v="0"/>
    <x v="0"/>
  </r>
  <r>
    <n v="65540245"/>
    <x v="313"/>
    <n v="4913310"/>
    <n v="11969"/>
    <x v="59"/>
    <x v="2"/>
    <s v="Damen"/>
    <n v="3"/>
    <n v="66.378151260504197"/>
    <n v="199.1344537815126"/>
    <n v="56727"/>
    <x v="2"/>
    <x v="7"/>
    <x v="0"/>
    <x v="0"/>
  </r>
  <r>
    <n v="65540245"/>
    <x v="313"/>
    <n v="4913310"/>
    <n v="12735"/>
    <x v="50"/>
    <x v="3"/>
    <s v="Damen"/>
    <n v="2"/>
    <n v="268.05882352941177"/>
    <n v="536.11764705882354"/>
    <n v="56727"/>
    <x v="2"/>
    <x v="7"/>
    <x v="0"/>
    <x v="0"/>
  </r>
  <r>
    <n v="65540245"/>
    <x v="313"/>
    <n v="4913310"/>
    <n v="12735"/>
    <x v="50"/>
    <x v="3"/>
    <s v="Damen"/>
    <n v="2"/>
    <n v="268.05882352941177"/>
    <n v="536.11764705882354"/>
    <n v="56727"/>
    <x v="2"/>
    <x v="7"/>
    <x v="0"/>
    <x v="0"/>
  </r>
  <r>
    <n v="56159825"/>
    <x v="313"/>
    <n v="3598746"/>
    <n v="13355"/>
    <x v="55"/>
    <x v="1"/>
    <s v="Herren"/>
    <n v="3"/>
    <n v="123.52100840336136"/>
    <n v="370.56302521008411"/>
    <n v="86655"/>
    <x v="0"/>
    <x v="6"/>
    <x v="1"/>
    <x v="1"/>
  </r>
  <r>
    <n v="56159825"/>
    <x v="313"/>
    <n v="3598746"/>
    <n v="13699"/>
    <x v="25"/>
    <x v="1"/>
    <s v="Damen"/>
    <n v="2"/>
    <n v="119.31932773109244"/>
    <n v="238.63865546218489"/>
    <n v="86655"/>
    <x v="0"/>
    <x v="6"/>
    <x v="1"/>
    <x v="1"/>
  </r>
  <r>
    <n v="56159825"/>
    <x v="313"/>
    <n v="3598746"/>
    <n v="13651"/>
    <x v="39"/>
    <x v="1"/>
    <s v="Herren"/>
    <n v="2"/>
    <n v="112.5966386554622"/>
    <n v="225.1932773109244"/>
    <n v="86655"/>
    <x v="0"/>
    <x v="6"/>
    <x v="1"/>
    <x v="1"/>
  </r>
  <r>
    <n v="21861623"/>
    <x v="313"/>
    <n v="2769669"/>
    <n v="13355"/>
    <x v="55"/>
    <x v="1"/>
    <s v="Herren"/>
    <n v="2"/>
    <n v="123.52100840336136"/>
    <n v="247.04201680672273"/>
    <n v="52499"/>
    <x v="2"/>
    <x v="3"/>
    <x v="0"/>
    <x v="1"/>
  </r>
  <r>
    <n v="25589171"/>
    <x v="314"/>
    <n v="1085023"/>
    <n v="12098"/>
    <x v="58"/>
    <x v="3"/>
    <s v="Herren"/>
    <n v="3"/>
    <n v="257.97478991596643"/>
    <n v="773.92436974789928"/>
    <n v="16845"/>
    <x v="1"/>
    <x v="2"/>
    <x v="3"/>
    <x v="1"/>
  </r>
  <r>
    <n v="20976931"/>
    <x v="314"/>
    <n v="8737125"/>
    <n v="11733"/>
    <x v="11"/>
    <x v="2"/>
    <s v="Damen"/>
    <n v="2"/>
    <n v="73.100840336134453"/>
    <n v="146.20168067226891"/>
    <s v="06449"/>
    <x v="1"/>
    <x v="4"/>
    <x v="1"/>
    <x v="1"/>
  </r>
  <r>
    <n v="20976931"/>
    <x v="314"/>
    <n v="8737125"/>
    <n v="12499"/>
    <x v="42"/>
    <x v="3"/>
    <s v="Damen"/>
    <n v="3"/>
    <n v="248.73109243697482"/>
    <n v="746.19327731092449"/>
    <s v="06449"/>
    <x v="1"/>
    <x v="4"/>
    <x v="1"/>
    <x v="1"/>
  </r>
  <r>
    <n v="20976931"/>
    <x v="314"/>
    <n v="8737125"/>
    <n v="13651"/>
    <x v="39"/>
    <x v="1"/>
    <s v="Herren"/>
    <n v="2"/>
    <n v="112.5966386554622"/>
    <n v="225.1932773109244"/>
    <s v="06449"/>
    <x v="1"/>
    <x v="4"/>
    <x v="1"/>
    <x v="1"/>
  </r>
  <r>
    <n v="20976931"/>
    <x v="314"/>
    <n v="8737125"/>
    <n v="13651"/>
    <x v="39"/>
    <x v="1"/>
    <s v="Herren"/>
    <n v="2"/>
    <n v="112.5966386554622"/>
    <n v="225.1932773109244"/>
    <s v="06449"/>
    <x v="1"/>
    <x v="4"/>
    <x v="1"/>
    <x v="1"/>
  </r>
  <r>
    <n v="20976931"/>
    <x v="314"/>
    <n v="8737125"/>
    <n v="13653"/>
    <x v="38"/>
    <x v="1"/>
    <s v="Damen"/>
    <n v="2"/>
    <n v="121.00000000000001"/>
    <n v="242.00000000000003"/>
    <s v="06449"/>
    <x v="1"/>
    <x v="4"/>
    <x v="1"/>
    <x v="1"/>
  </r>
  <r>
    <n v="13788658"/>
    <x v="314"/>
    <n v="3832525"/>
    <n v="11040"/>
    <x v="37"/>
    <x v="2"/>
    <s v="Damen"/>
    <n v="2"/>
    <n v="65.537815126050418"/>
    <n v="131.07563025210084"/>
    <n v="25348"/>
    <x v="3"/>
    <x v="13"/>
    <x v="4"/>
    <x v="1"/>
  </r>
  <r>
    <n v="13788658"/>
    <x v="314"/>
    <n v="3832525"/>
    <n v="13071"/>
    <x v="43"/>
    <x v="1"/>
    <s v="Herren"/>
    <n v="3"/>
    <n v="122.68067226890757"/>
    <n v="368.0420168067227"/>
    <n v="25348"/>
    <x v="3"/>
    <x v="13"/>
    <x v="4"/>
    <x v="1"/>
  </r>
  <r>
    <n v="13788658"/>
    <x v="314"/>
    <n v="3832525"/>
    <n v="13394"/>
    <x v="57"/>
    <x v="1"/>
    <s v="Herren"/>
    <n v="3"/>
    <n v="123.52100840336136"/>
    <n v="370.56302521008411"/>
    <n v="25348"/>
    <x v="3"/>
    <x v="13"/>
    <x v="4"/>
    <x v="1"/>
  </r>
  <r>
    <n v="62012293"/>
    <x v="315"/>
    <n v="5281342"/>
    <n v="12430"/>
    <x v="61"/>
    <x v="3"/>
    <s v="Damen"/>
    <n v="1"/>
    <n v="256.29411764705884"/>
    <n v="256.29411764705884"/>
    <n v="92507"/>
    <x v="0"/>
    <x v="6"/>
    <x v="3"/>
    <x v="1"/>
  </r>
  <r>
    <n v="44063647"/>
    <x v="315"/>
    <n v="2715162"/>
    <n v="13405"/>
    <x v="36"/>
    <x v="1"/>
    <s v="Damen"/>
    <n v="2"/>
    <n v="116.79831932773111"/>
    <n v="233.59663865546221"/>
    <s v="09322"/>
    <x v="1"/>
    <x v="11"/>
    <x v="2"/>
    <x v="1"/>
  </r>
  <r>
    <n v="62012293"/>
    <x v="315"/>
    <n v="5281342"/>
    <n v="13394"/>
    <x v="57"/>
    <x v="1"/>
    <s v="Herren"/>
    <n v="2"/>
    <n v="123.52100840336136"/>
    <n v="247.04201680672273"/>
    <n v="92507"/>
    <x v="0"/>
    <x v="6"/>
    <x v="3"/>
    <x v="1"/>
  </r>
  <r>
    <n v="62012293"/>
    <x v="315"/>
    <n v="5281342"/>
    <n v="13583"/>
    <x v="30"/>
    <x v="1"/>
    <s v="Herren"/>
    <n v="2"/>
    <n v="110.07563025210085"/>
    <n v="220.1512605042017"/>
    <n v="92507"/>
    <x v="0"/>
    <x v="6"/>
    <x v="3"/>
    <x v="1"/>
  </r>
  <r>
    <n v="95729797"/>
    <x v="316"/>
    <n v="9225822"/>
    <n v="13363"/>
    <x v="24"/>
    <x v="1"/>
    <s v="Herren"/>
    <n v="3"/>
    <n v="116.79831932773111"/>
    <n v="350.39495798319331"/>
    <n v="45879"/>
    <x v="2"/>
    <x v="3"/>
    <x v="0"/>
    <x v="3"/>
  </r>
  <r>
    <n v="71523949"/>
    <x v="316"/>
    <n v="2746595"/>
    <n v="10561"/>
    <x v="19"/>
    <x v="0"/>
    <s v="Herren"/>
    <n v="3"/>
    <n v="133.60504201680675"/>
    <n v="400.81512605042025"/>
    <n v="47495"/>
    <x v="2"/>
    <x v="3"/>
    <x v="2"/>
    <x v="0"/>
  </r>
  <r>
    <n v="71523949"/>
    <x v="316"/>
    <n v="2746595"/>
    <n v="11431"/>
    <x v="45"/>
    <x v="2"/>
    <s v="Damen"/>
    <n v="2"/>
    <n v="63.857142857142854"/>
    <n v="127.71428571428571"/>
    <n v="47495"/>
    <x v="2"/>
    <x v="3"/>
    <x v="2"/>
    <x v="0"/>
  </r>
  <r>
    <n v="71523949"/>
    <x v="316"/>
    <n v="2746595"/>
    <n v="12899"/>
    <x v="8"/>
    <x v="3"/>
    <s v="Damen"/>
    <n v="3"/>
    <n v="268.05882352941177"/>
    <n v="804.17647058823536"/>
    <n v="47495"/>
    <x v="2"/>
    <x v="3"/>
    <x v="2"/>
    <x v="0"/>
  </r>
  <r>
    <n v="22826229"/>
    <x v="316"/>
    <n v="7830112"/>
    <n v="13230"/>
    <x v="26"/>
    <x v="1"/>
    <s v="Damen"/>
    <n v="3"/>
    <n v="112.5966386554622"/>
    <n v="337.78991596638662"/>
    <n v="15907"/>
    <x v="1"/>
    <x v="2"/>
    <x v="3"/>
    <x v="1"/>
  </r>
  <r>
    <n v="82909774"/>
    <x v="317"/>
    <n v="5427303"/>
    <n v="10352"/>
    <x v="31"/>
    <x v="0"/>
    <s v="Herren"/>
    <n v="2"/>
    <n v="127.72268907563027"/>
    <n v="255.44537815126054"/>
    <s v="04626"/>
    <x v="1"/>
    <x v="1"/>
    <x v="0"/>
    <x v="0"/>
  </r>
  <r>
    <n v="82909774"/>
    <x v="317"/>
    <n v="5427303"/>
    <n v="12098"/>
    <x v="58"/>
    <x v="3"/>
    <s v="Herren"/>
    <n v="3"/>
    <n v="257.97478991596643"/>
    <n v="773.92436974789928"/>
    <s v="04626"/>
    <x v="1"/>
    <x v="1"/>
    <x v="0"/>
    <x v="0"/>
  </r>
  <r>
    <n v="82909774"/>
    <x v="317"/>
    <n v="5427303"/>
    <n v="12058"/>
    <x v="44"/>
    <x v="3"/>
    <s v="Damen"/>
    <n v="2"/>
    <n v="267.218487394958"/>
    <n v="534.43697478991601"/>
    <s v="04626"/>
    <x v="1"/>
    <x v="1"/>
    <x v="0"/>
    <x v="0"/>
  </r>
  <r>
    <n v="78368406"/>
    <x v="317"/>
    <n v="8325787"/>
    <n v="12495"/>
    <x v="54"/>
    <x v="3"/>
    <s v="Damen"/>
    <n v="2"/>
    <n v="264.69747899159665"/>
    <n v="529.39495798319331"/>
    <n v="39615"/>
    <x v="1"/>
    <x v="4"/>
    <x v="4"/>
    <x v="0"/>
  </r>
  <r>
    <n v="78368406"/>
    <x v="317"/>
    <n v="8325787"/>
    <n v="13685"/>
    <x v="17"/>
    <x v="1"/>
    <s v="Damen"/>
    <n v="3"/>
    <n v="122.68067226890757"/>
    <n v="368.0420168067227"/>
    <n v="39615"/>
    <x v="1"/>
    <x v="4"/>
    <x v="4"/>
    <x v="0"/>
  </r>
  <r>
    <n v="78368406"/>
    <x v="317"/>
    <n v="8325787"/>
    <n v="13071"/>
    <x v="43"/>
    <x v="1"/>
    <s v="Herren"/>
    <n v="2"/>
    <n v="122.68067226890757"/>
    <n v="245.36134453781514"/>
    <n v="39615"/>
    <x v="1"/>
    <x v="4"/>
    <x v="4"/>
    <x v="0"/>
  </r>
  <r>
    <n v="26732285"/>
    <x v="317"/>
    <n v="8519583"/>
    <n v="10181"/>
    <x v="5"/>
    <x v="0"/>
    <s v="Herren"/>
    <n v="3"/>
    <n v="134.44537815126051"/>
    <n v="403.33613445378154"/>
    <n v="74259"/>
    <x v="0"/>
    <x v="0"/>
    <x v="3"/>
    <x v="1"/>
  </r>
  <r>
    <n v="68704481"/>
    <x v="317"/>
    <n v="7059636"/>
    <n v="13405"/>
    <x v="36"/>
    <x v="1"/>
    <s v="Damen"/>
    <n v="3"/>
    <n v="116.79831932773111"/>
    <n v="350.39495798319331"/>
    <n v="33039"/>
    <x v="2"/>
    <x v="3"/>
    <x v="1"/>
    <x v="0"/>
  </r>
  <r>
    <n v="58403263"/>
    <x v="317"/>
    <n v="7823794"/>
    <n v="13699"/>
    <x v="25"/>
    <x v="1"/>
    <s v="Damen"/>
    <n v="2"/>
    <n v="119.31932773109244"/>
    <n v="238.63865546218489"/>
    <n v="18546"/>
    <x v="3"/>
    <x v="8"/>
    <x v="1"/>
    <x v="1"/>
  </r>
  <r>
    <n v="24767973"/>
    <x v="317"/>
    <n v="3848122"/>
    <n v="11777"/>
    <x v="29"/>
    <x v="2"/>
    <s v="Herren"/>
    <n v="2"/>
    <n v="63.016806722689076"/>
    <n v="126.03361344537815"/>
    <n v="67697"/>
    <x v="2"/>
    <x v="7"/>
    <x v="0"/>
    <x v="1"/>
  </r>
  <r>
    <n v="70936325"/>
    <x v="318"/>
    <n v="8627051"/>
    <n v="10828"/>
    <x v="28"/>
    <x v="0"/>
    <s v="Herren"/>
    <n v="2"/>
    <n v="136.96638655462186"/>
    <n v="273.93277310924373"/>
    <n v="26419"/>
    <x v="3"/>
    <x v="9"/>
    <x v="0"/>
    <x v="0"/>
  </r>
  <r>
    <n v="70936325"/>
    <x v="318"/>
    <n v="8627051"/>
    <n v="10538"/>
    <x v="20"/>
    <x v="0"/>
    <s v="Herren"/>
    <n v="3"/>
    <n v="130.24369747899161"/>
    <n v="390.73109243697479"/>
    <n v="26419"/>
    <x v="3"/>
    <x v="9"/>
    <x v="0"/>
    <x v="0"/>
  </r>
  <r>
    <n v="70936325"/>
    <x v="318"/>
    <n v="8627051"/>
    <n v="10339"/>
    <x v="7"/>
    <x v="0"/>
    <s v="Damen"/>
    <n v="2"/>
    <n v="130.24369747899161"/>
    <n v="260.48739495798321"/>
    <n v="26419"/>
    <x v="3"/>
    <x v="9"/>
    <x v="0"/>
    <x v="0"/>
  </r>
  <r>
    <n v="70936325"/>
    <x v="318"/>
    <n v="8627051"/>
    <n v="11341"/>
    <x v="4"/>
    <x v="2"/>
    <s v="Herren"/>
    <n v="2"/>
    <n v="63.857142857142854"/>
    <n v="127.71428571428571"/>
    <n v="26419"/>
    <x v="3"/>
    <x v="9"/>
    <x v="0"/>
    <x v="0"/>
  </r>
  <r>
    <n v="70936325"/>
    <x v="318"/>
    <n v="8627051"/>
    <n v="13791"/>
    <x v="1"/>
    <x v="1"/>
    <s v="Damen"/>
    <n v="3"/>
    <n v="125.20168067226892"/>
    <n v="375.60504201680675"/>
    <n v="26419"/>
    <x v="3"/>
    <x v="9"/>
    <x v="0"/>
    <x v="0"/>
  </r>
  <r>
    <n v="62595052"/>
    <x v="319"/>
    <n v="4824052"/>
    <n v="10430"/>
    <x v="51"/>
    <x v="0"/>
    <s v="Damen"/>
    <n v="2"/>
    <n v="140.32773109243698"/>
    <n v="280.65546218487395"/>
    <n v="56410"/>
    <x v="2"/>
    <x v="7"/>
    <x v="4"/>
    <x v="1"/>
  </r>
  <r>
    <n v="62595052"/>
    <x v="319"/>
    <n v="4824052"/>
    <n v="13071"/>
    <x v="43"/>
    <x v="1"/>
    <s v="Herren"/>
    <n v="3"/>
    <n v="122.68067226890757"/>
    <n v="368.0420168067227"/>
    <n v="56410"/>
    <x v="2"/>
    <x v="7"/>
    <x v="4"/>
    <x v="1"/>
  </r>
  <r>
    <n v="52747886"/>
    <x v="320"/>
    <n v="9923075"/>
    <n v="10339"/>
    <x v="7"/>
    <x v="0"/>
    <s v="Damen"/>
    <n v="3"/>
    <n v="130.24369747899161"/>
    <n v="390.73109243697479"/>
    <n v="89340"/>
    <x v="0"/>
    <x v="6"/>
    <x v="2"/>
    <x v="1"/>
  </r>
  <r>
    <n v="94874397"/>
    <x v="320"/>
    <n v="6280209"/>
    <n v="10538"/>
    <x v="20"/>
    <x v="0"/>
    <s v="Herren"/>
    <n v="2"/>
    <n v="130.24369747899161"/>
    <n v="260.48739495798321"/>
    <n v="75365"/>
    <x v="0"/>
    <x v="0"/>
    <x v="4"/>
    <x v="3"/>
  </r>
  <r>
    <n v="28825477"/>
    <x v="320"/>
    <n v="1408983"/>
    <n v="10352"/>
    <x v="31"/>
    <x v="0"/>
    <s v="Herren"/>
    <n v="3"/>
    <n v="127.72268907563027"/>
    <n v="383.1680672268908"/>
    <n v="16356"/>
    <x v="1"/>
    <x v="2"/>
    <x v="0"/>
    <x v="1"/>
  </r>
  <r>
    <n v="67762503"/>
    <x v="321"/>
    <n v="3688901"/>
    <n v="10430"/>
    <x v="51"/>
    <x v="0"/>
    <s v="Damen"/>
    <n v="3"/>
    <n v="140.32773109243698"/>
    <n v="420.98319327731093"/>
    <n v="34311"/>
    <x v="2"/>
    <x v="5"/>
    <x v="4"/>
    <x v="0"/>
  </r>
  <r>
    <n v="15474980"/>
    <x v="321"/>
    <n v="5724539"/>
    <n v="13699"/>
    <x v="25"/>
    <x v="1"/>
    <s v="Damen"/>
    <n v="2"/>
    <n v="119.31932773109244"/>
    <n v="238.63865546218489"/>
    <n v="73235"/>
    <x v="0"/>
    <x v="0"/>
    <x v="1"/>
    <x v="1"/>
  </r>
  <r>
    <n v="36218169"/>
    <x v="321"/>
    <n v="1457988"/>
    <n v="11733"/>
    <x v="11"/>
    <x v="2"/>
    <s v="Damen"/>
    <n v="2"/>
    <n v="73.100840336134453"/>
    <n v="146.20168067226891"/>
    <n v="37627"/>
    <x v="3"/>
    <x v="9"/>
    <x v="0"/>
    <x v="1"/>
  </r>
  <r>
    <n v="36218169"/>
    <x v="321"/>
    <n v="1457988"/>
    <n v="11040"/>
    <x v="37"/>
    <x v="2"/>
    <s v="Damen"/>
    <n v="3"/>
    <n v="65.537815126050418"/>
    <n v="196.61344537815125"/>
    <n v="37627"/>
    <x v="3"/>
    <x v="9"/>
    <x v="0"/>
    <x v="1"/>
  </r>
  <r>
    <n v="36218169"/>
    <x v="321"/>
    <n v="1457988"/>
    <n v="11040"/>
    <x v="37"/>
    <x v="2"/>
    <s v="Damen"/>
    <n v="3"/>
    <n v="65.537815126050418"/>
    <n v="196.61344537815125"/>
    <n v="37627"/>
    <x v="3"/>
    <x v="9"/>
    <x v="0"/>
    <x v="1"/>
  </r>
  <r>
    <n v="36218169"/>
    <x v="321"/>
    <n v="1457988"/>
    <n v="11777"/>
    <x v="29"/>
    <x v="2"/>
    <s v="Herren"/>
    <n v="2"/>
    <n v="63.016806722689076"/>
    <n v="126.03361344537815"/>
    <n v="37627"/>
    <x v="3"/>
    <x v="9"/>
    <x v="0"/>
    <x v="1"/>
  </r>
  <r>
    <n v="36218169"/>
    <x v="321"/>
    <n v="1457988"/>
    <n v="13685"/>
    <x v="17"/>
    <x v="1"/>
    <s v="Damen"/>
    <n v="3"/>
    <n v="122.68067226890757"/>
    <n v="368.0420168067227"/>
    <n v="37627"/>
    <x v="3"/>
    <x v="9"/>
    <x v="0"/>
    <x v="1"/>
  </r>
  <r>
    <n v="90556927"/>
    <x v="322"/>
    <n v="3832525"/>
    <n v="10198"/>
    <x v="47"/>
    <x v="0"/>
    <s v="Damen"/>
    <n v="2"/>
    <n v="130.24369747899161"/>
    <n v="260.48739495798321"/>
    <n v="25348"/>
    <x v="3"/>
    <x v="13"/>
    <x v="1"/>
    <x v="4"/>
  </r>
  <r>
    <n v="90556927"/>
    <x v="322"/>
    <n v="3832525"/>
    <n v="12086"/>
    <x v="16"/>
    <x v="3"/>
    <s v="Herren"/>
    <n v="2"/>
    <n v="248.73109243697482"/>
    <n v="497.46218487394964"/>
    <n v="25348"/>
    <x v="3"/>
    <x v="13"/>
    <x v="1"/>
    <x v="4"/>
  </r>
  <r>
    <n v="33239573"/>
    <x v="322"/>
    <n v="1176311"/>
    <n v="12634"/>
    <x v="41"/>
    <x v="3"/>
    <s v="Herren"/>
    <n v="2"/>
    <n v="265.53781512605042"/>
    <n v="531.07563025210084"/>
    <n v="84503"/>
    <x v="0"/>
    <x v="6"/>
    <x v="0"/>
    <x v="1"/>
  </r>
  <r>
    <n v="33239573"/>
    <x v="322"/>
    <n v="1176311"/>
    <n v="12430"/>
    <x v="61"/>
    <x v="3"/>
    <s v="Damen"/>
    <n v="2"/>
    <n v="256.29411764705884"/>
    <n v="512.58823529411768"/>
    <n v="84503"/>
    <x v="0"/>
    <x v="6"/>
    <x v="0"/>
    <x v="1"/>
  </r>
  <r>
    <n v="33239573"/>
    <x v="322"/>
    <n v="1176311"/>
    <n v="10557"/>
    <x v="0"/>
    <x v="0"/>
    <s v="Herren"/>
    <n v="2"/>
    <n v="132.76470588235296"/>
    <n v="265.52941176470591"/>
    <n v="84503"/>
    <x v="0"/>
    <x v="6"/>
    <x v="0"/>
    <x v="1"/>
  </r>
  <r>
    <n v="38071930"/>
    <x v="322"/>
    <n v="1416773"/>
    <n v="11561"/>
    <x v="13"/>
    <x v="2"/>
    <s v="Herren"/>
    <n v="3"/>
    <n v="66.378151260504197"/>
    <n v="199.1344537815126"/>
    <n v="79843"/>
    <x v="0"/>
    <x v="0"/>
    <x v="2"/>
    <x v="1"/>
  </r>
  <r>
    <n v="24049511"/>
    <x v="322"/>
    <n v="6128615"/>
    <n v="13685"/>
    <x v="17"/>
    <x v="1"/>
    <s v="Damen"/>
    <n v="3"/>
    <n v="122.68067226890757"/>
    <n v="368.0420168067227"/>
    <n v="27432"/>
    <x v="3"/>
    <x v="9"/>
    <x v="4"/>
    <x v="1"/>
  </r>
  <r>
    <n v="96885955"/>
    <x v="323"/>
    <n v="8987248"/>
    <n v="12086"/>
    <x v="16"/>
    <x v="3"/>
    <s v="Herren"/>
    <n v="2"/>
    <n v="248.73109243697482"/>
    <n v="497.46218487394964"/>
    <n v="34513"/>
    <x v="2"/>
    <x v="5"/>
    <x v="4"/>
    <x v="2"/>
  </r>
  <r>
    <n v="85472037"/>
    <x v="323"/>
    <n v="9078910"/>
    <n v="11733"/>
    <x v="11"/>
    <x v="2"/>
    <s v="Damen"/>
    <n v="2"/>
    <n v="73.100840336134453"/>
    <n v="146.20168067226891"/>
    <n v="67098"/>
    <x v="2"/>
    <x v="7"/>
    <x v="3"/>
    <x v="0"/>
  </r>
  <r>
    <n v="85472037"/>
    <x v="323"/>
    <n v="9078910"/>
    <n v="11518"/>
    <x v="6"/>
    <x v="2"/>
    <s v="Herren"/>
    <n v="3"/>
    <n v="63.016806722689076"/>
    <n v="189.05042016806723"/>
    <n v="67098"/>
    <x v="2"/>
    <x v="7"/>
    <x v="3"/>
    <x v="0"/>
  </r>
  <r>
    <n v="85472037"/>
    <x v="323"/>
    <n v="9078910"/>
    <n v="12058"/>
    <x v="44"/>
    <x v="3"/>
    <s v="Damen"/>
    <n v="2"/>
    <n v="267.218487394958"/>
    <n v="534.43697478991601"/>
    <n v="67098"/>
    <x v="2"/>
    <x v="7"/>
    <x v="3"/>
    <x v="0"/>
  </r>
  <r>
    <n v="89216279"/>
    <x v="324"/>
    <n v="2750811"/>
    <n v="10181"/>
    <x v="5"/>
    <x v="0"/>
    <s v="Herren"/>
    <n v="2"/>
    <n v="134.44537815126051"/>
    <n v="268.89075630252103"/>
    <n v="45711"/>
    <x v="2"/>
    <x v="3"/>
    <x v="3"/>
    <x v="4"/>
  </r>
  <r>
    <n v="37574625"/>
    <x v="324"/>
    <n v="9542201"/>
    <n v="10331"/>
    <x v="32"/>
    <x v="0"/>
    <s v="Herren"/>
    <n v="2"/>
    <n v="141.16806722689077"/>
    <n v="282.33613445378154"/>
    <n v="29462"/>
    <x v="3"/>
    <x v="9"/>
    <x v="0"/>
    <x v="1"/>
  </r>
  <r>
    <n v="37574625"/>
    <x v="324"/>
    <n v="9542201"/>
    <n v="11777"/>
    <x v="29"/>
    <x v="2"/>
    <s v="Herren"/>
    <n v="3"/>
    <n v="63.016806722689076"/>
    <n v="189.05042016806723"/>
    <n v="29462"/>
    <x v="3"/>
    <x v="9"/>
    <x v="0"/>
    <x v="1"/>
  </r>
  <r>
    <n v="37574625"/>
    <x v="324"/>
    <n v="9542201"/>
    <n v="11036"/>
    <x v="53"/>
    <x v="2"/>
    <s v="Damen"/>
    <n v="3"/>
    <n v="68.058823529411768"/>
    <n v="204.1764705882353"/>
    <n v="29462"/>
    <x v="3"/>
    <x v="9"/>
    <x v="0"/>
    <x v="1"/>
  </r>
  <r>
    <n v="37574625"/>
    <x v="324"/>
    <n v="9542201"/>
    <n v="12710"/>
    <x v="56"/>
    <x v="3"/>
    <s v="Damen"/>
    <n v="3"/>
    <n v="259.65546218487395"/>
    <n v="778.96638655462186"/>
    <n v="29462"/>
    <x v="3"/>
    <x v="9"/>
    <x v="0"/>
    <x v="1"/>
  </r>
  <r>
    <n v="37574625"/>
    <x v="324"/>
    <n v="9542201"/>
    <n v="12735"/>
    <x v="50"/>
    <x v="3"/>
    <s v="Damen"/>
    <n v="3"/>
    <n v="268.05882352941177"/>
    <n v="804.17647058823536"/>
    <n v="29462"/>
    <x v="3"/>
    <x v="9"/>
    <x v="0"/>
    <x v="1"/>
  </r>
  <r>
    <n v="97649602"/>
    <x v="325"/>
    <n v="1296262"/>
    <n v="10561"/>
    <x v="19"/>
    <x v="0"/>
    <s v="Herren"/>
    <n v="3"/>
    <n v="133.60504201680675"/>
    <n v="400.81512605042025"/>
    <n v="35440"/>
    <x v="2"/>
    <x v="5"/>
    <x v="2"/>
    <x v="2"/>
  </r>
  <r>
    <n v="97649602"/>
    <x v="325"/>
    <n v="1296262"/>
    <n v="12899"/>
    <x v="8"/>
    <x v="3"/>
    <s v="Damen"/>
    <n v="3"/>
    <n v="268.05882352941177"/>
    <n v="804.17647058823536"/>
    <n v="35440"/>
    <x v="2"/>
    <x v="5"/>
    <x v="2"/>
    <x v="2"/>
  </r>
  <r>
    <n v="97649602"/>
    <x v="325"/>
    <n v="1296262"/>
    <n v="13337"/>
    <x v="23"/>
    <x v="1"/>
    <s v="Herren"/>
    <n v="2"/>
    <n v="118.47899159663866"/>
    <n v="236.95798319327733"/>
    <n v="35440"/>
    <x v="2"/>
    <x v="5"/>
    <x v="2"/>
    <x v="2"/>
  </r>
  <r>
    <n v="21636119"/>
    <x v="325"/>
    <n v="7851556"/>
    <n v="12495"/>
    <x v="54"/>
    <x v="3"/>
    <s v="Damen"/>
    <n v="1"/>
    <n v="264.69747899159665"/>
    <n v="264.69747899159665"/>
    <n v="74747"/>
    <x v="0"/>
    <x v="0"/>
    <x v="1"/>
    <x v="1"/>
  </r>
  <r>
    <n v="82000109"/>
    <x v="325"/>
    <n v="9597333"/>
    <n v="11400"/>
    <x v="52"/>
    <x v="2"/>
    <s v="Damen"/>
    <n v="2"/>
    <n v="63.857142857142854"/>
    <n v="127.71428571428571"/>
    <n v="34289"/>
    <x v="2"/>
    <x v="5"/>
    <x v="3"/>
    <x v="0"/>
  </r>
  <r>
    <n v="21636119"/>
    <x v="325"/>
    <n v="7851556"/>
    <n v="12735"/>
    <x v="50"/>
    <x v="3"/>
    <s v="Damen"/>
    <n v="1"/>
    <n v="268.05882352941177"/>
    <n v="268.05882352941177"/>
    <n v="74747"/>
    <x v="0"/>
    <x v="0"/>
    <x v="1"/>
    <x v="1"/>
  </r>
  <r>
    <n v="21636119"/>
    <x v="325"/>
    <n v="7851556"/>
    <n v="13363"/>
    <x v="24"/>
    <x v="1"/>
    <s v="Herren"/>
    <n v="3"/>
    <n v="116.79831932773111"/>
    <n v="350.39495798319331"/>
    <n v="74747"/>
    <x v="0"/>
    <x v="0"/>
    <x v="1"/>
    <x v="1"/>
  </r>
  <r>
    <n v="71861397"/>
    <x v="325"/>
    <n v="5742964"/>
    <n v="13405"/>
    <x v="36"/>
    <x v="1"/>
    <s v="Damen"/>
    <n v="3"/>
    <n v="116.79831932773111"/>
    <n v="350.39495798319331"/>
    <n v="97737"/>
    <x v="0"/>
    <x v="6"/>
    <x v="0"/>
    <x v="0"/>
  </r>
  <r>
    <n v="81616911"/>
    <x v="326"/>
    <n v="5575488"/>
    <n v="12430"/>
    <x v="61"/>
    <x v="3"/>
    <s v="Damen"/>
    <n v="2"/>
    <n v="256.29411764705884"/>
    <n v="512.58823529411768"/>
    <n v="97461"/>
    <x v="0"/>
    <x v="6"/>
    <x v="4"/>
    <x v="0"/>
  </r>
  <r>
    <n v="87910731"/>
    <x v="326"/>
    <n v="2162291"/>
    <n v="13791"/>
    <x v="1"/>
    <x v="1"/>
    <s v="Damen"/>
    <n v="3"/>
    <n v="125.20168067226892"/>
    <n v="375.60504201680675"/>
    <n v="87719"/>
    <x v="0"/>
    <x v="6"/>
    <x v="3"/>
    <x v="0"/>
  </r>
  <r>
    <n v="87910731"/>
    <x v="326"/>
    <n v="2162291"/>
    <n v="13355"/>
    <x v="55"/>
    <x v="1"/>
    <s v="Herren"/>
    <n v="3"/>
    <n v="123.52100840336136"/>
    <n v="370.56302521008411"/>
    <n v="87719"/>
    <x v="0"/>
    <x v="6"/>
    <x v="3"/>
    <x v="0"/>
  </r>
  <r>
    <n v="87910731"/>
    <x v="326"/>
    <n v="2162291"/>
    <n v="13363"/>
    <x v="24"/>
    <x v="1"/>
    <s v="Herren"/>
    <n v="3"/>
    <n v="116.79831932773111"/>
    <n v="350.39495798319331"/>
    <n v="87719"/>
    <x v="0"/>
    <x v="6"/>
    <x v="3"/>
    <x v="0"/>
  </r>
  <r>
    <n v="87910731"/>
    <x v="326"/>
    <n v="2162291"/>
    <n v="13363"/>
    <x v="24"/>
    <x v="1"/>
    <s v="Herren"/>
    <n v="3"/>
    <n v="116.79831932773111"/>
    <n v="350.39495798319331"/>
    <n v="87719"/>
    <x v="0"/>
    <x v="6"/>
    <x v="3"/>
    <x v="0"/>
  </r>
  <r>
    <n v="45182906"/>
    <x v="326"/>
    <n v="7048704"/>
    <n v="13363"/>
    <x v="24"/>
    <x v="1"/>
    <s v="Herren"/>
    <n v="2"/>
    <n v="116.79831932773111"/>
    <n v="233.59663865546221"/>
    <n v="55494"/>
    <x v="2"/>
    <x v="7"/>
    <x v="0"/>
    <x v="1"/>
  </r>
  <r>
    <n v="87910731"/>
    <x v="326"/>
    <n v="2162291"/>
    <n v="13230"/>
    <x v="26"/>
    <x v="1"/>
    <s v="Damen"/>
    <n v="2"/>
    <n v="112.5966386554622"/>
    <n v="225.1932773109244"/>
    <n v="87719"/>
    <x v="0"/>
    <x v="6"/>
    <x v="3"/>
    <x v="0"/>
  </r>
  <r>
    <n v="81616911"/>
    <x v="326"/>
    <n v="5575488"/>
    <n v="11400"/>
    <x v="52"/>
    <x v="2"/>
    <s v="Damen"/>
    <n v="3"/>
    <n v="63.857142857142854"/>
    <n v="191.57142857142856"/>
    <n v="97461"/>
    <x v="0"/>
    <x v="6"/>
    <x v="4"/>
    <x v="0"/>
  </r>
  <r>
    <n v="44297251"/>
    <x v="326"/>
    <n v="8142747"/>
    <n v="11341"/>
    <x v="4"/>
    <x v="2"/>
    <s v="Herren"/>
    <n v="3"/>
    <n v="63.857142857142854"/>
    <n v="191.57142857142856"/>
    <n v="97483"/>
    <x v="0"/>
    <x v="6"/>
    <x v="2"/>
    <x v="1"/>
  </r>
  <r>
    <n v="81616911"/>
    <x v="326"/>
    <n v="5575488"/>
    <n v="11341"/>
    <x v="4"/>
    <x v="2"/>
    <s v="Herren"/>
    <n v="2"/>
    <n v="63.857142857142854"/>
    <n v="127.71428571428571"/>
    <n v="97461"/>
    <x v="0"/>
    <x v="6"/>
    <x v="4"/>
    <x v="0"/>
  </r>
  <r>
    <n v="74995687"/>
    <x v="327"/>
    <n v="1803184"/>
    <n v="11400"/>
    <x v="52"/>
    <x v="2"/>
    <s v="Damen"/>
    <n v="2"/>
    <n v="63.857142857142854"/>
    <n v="127.71428571428571"/>
    <s v="04895"/>
    <x v="1"/>
    <x v="2"/>
    <x v="0"/>
    <x v="0"/>
  </r>
  <r>
    <n v="97298122"/>
    <x v="328"/>
    <n v="1046143"/>
    <n v="11156"/>
    <x v="14"/>
    <x v="2"/>
    <s v="Herren"/>
    <n v="2"/>
    <n v="74.78151260504201"/>
    <n v="149.56302521008402"/>
    <s v="01809"/>
    <x v="1"/>
    <x v="11"/>
    <x v="0"/>
    <x v="2"/>
  </r>
  <r>
    <n v="48654372"/>
    <x v="328"/>
    <n v="9573268"/>
    <n v="10828"/>
    <x v="28"/>
    <x v="0"/>
    <s v="Herren"/>
    <n v="2"/>
    <n v="136.96638655462186"/>
    <n v="273.93277310924373"/>
    <s v="04567"/>
    <x v="1"/>
    <x v="11"/>
    <x v="0"/>
    <x v="1"/>
  </r>
  <r>
    <n v="48654372"/>
    <x v="328"/>
    <n v="9573268"/>
    <n v="11518"/>
    <x v="6"/>
    <x v="2"/>
    <s v="Herren"/>
    <n v="2"/>
    <n v="63.016806722689076"/>
    <n v="126.03361344537815"/>
    <s v="04567"/>
    <x v="1"/>
    <x v="11"/>
    <x v="0"/>
    <x v="1"/>
  </r>
  <r>
    <n v="44281061"/>
    <x v="328"/>
    <n v="4364353"/>
    <n v="10198"/>
    <x v="47"/>
    <x v="0"/>
    <s v="Damen"/>
    <n v="3"/>
    <n v="130.24369747899161"/>
    <n v="390.73109243697479"/>
    <n v="65510"/>
    <x v="2"/>
    <x v="5"/>
    <x v="0"/>
    <x v="1"/>
  </r>
  <r>
    <n v="44281061"/>
    <x v="328"/>
    <n v="4364353"/>
    <n v="12725"/>
    <x v="3"/>
    <x v="3"/>
    <s v="Herren"/>
    <n v="3"/>
    <n v="263.85714285714289"/>
    <n v="791.57142857142867"/>
    <n v="65510"/>
    <x v="2"/>
    <x v="5"/>
    <x v="0"/>
    <x v="1"/>
  </r>
  <r>
    <n v="44281061"/>
    <x v="328"/>
    <n v="4364353"/>
    <n v="12058"/>
    <x v="44"/>
    <x v="3"/>
    <s v="Damen"/>
    <n v="2"/>
    <n v="267.218487394958"/>
    <n v="534.43697478991601"/>
    <n v="65510"/>
    <x v="2"/>
    <x v="5"/>
    <x v="0"/>
    <x v="1"/>
  </r>
  <r>
    <n v="44009373"/>
    <x v="329"/>
    <n v="2711056"/>
    <n v="12153"/>
    <x v="9"/>
    <x v="3"/>
    <s v="Herren"/>
    <n v="2"/>
    <n v="247.89075630252103"/>
    <n v="495.78151260504205"/>
    <n v="97239"/>
    <x v="0"/>
    <x v="6"/>
    <x v="0"/>
    <x v="1"/>
  </r>
  <r>
    <n v="44009373"/>
    <x v="329"/>
    <n v="2711056"/>
    <n v="10430"/>
    <x v="51"/>
    <x v="0"/>
    <s v="Damen"/>
    <n v="3"/>
    <n v="140.32773109243698"/>
    <n v="420.98319327731093"/>
    <n v="97239"/>
    <x v="0"/>
    <x v="6"/>
    <x v="0"/>
    <x v="1"/>
  </r>
  <r>
    <n v="72378063"/>
    <x v="329"/>
    <n v="1374969"/>
    <n v="12710"/>
    <x v="56"/>
    <x v="3"/>
    <s v="Damen"/>
    <n v="2"/>
    <n v="259.65546218487395"/>
    <n v="519.31092436974791"/>
    <n v="39624"/>
    <x v="1"/>
    <x v="4"/>
    <x v="0"/>
    <x v="0"/>
  </r>
  <r>
    <n v="44009373"/>
    <x v="329"/>
    <n v="2711056"/>
    <n v="10331"/>
    <x v="32"/>
    <x v="0"/>
    <s v="Herren"/>
    <n v="2"/>
    <n v="141.16806722689077"/>
    <n v="282.33613445378154"/>
    <n v="97239"/>
    <x v="0"/>
    <x v="6"/>
    <x v="0"/>
    <x v="1"/>
  </r>
  <r>
    <n v="57510459"/>
    <x v="330"/>
    <n v="4471876"/>
    <n v="12899"/>
    <x v="8"/>
    <x v="3"/>
    <s v="Damen"/>
    <n v="1"/>
    <n v="268.05882352941177"/>
    <n v="268.05882352941177"/>
    <n v="73072"/>
    <x v="0"/>
    <x v="0"/>
    <x v="4"/>
    <x v="1"/>
  </r>
  <r>
    <n v="31950844"/>
    <x v="330"/>
    <n v="2983628"/>
    <n v="10430"/>
    <x v="51"/>
    <x v="0"/>
    <s v="Damen"/>
    <n v="2"/>
    <n v="140.32773109243698"/>
    <n v="280.65546218487395"/>
    <n v="72516"/>
    <x v="0"/>
    <x v="0"/>
    <x v="0"/>
    <x v="1"/>
  </r>
  <r>
    <n v="35134696"/>
    <x v="330"/>
    <n v="8376327"/>
    <n v="10352"/>
    <x v="31"/>
    <x v="0"/>
    <s v="Herren"/>
    <n v="2"/>
    <n v="127.72268907563027"/>
    <n v="255.44537815126054"/>
    <n v="77736"/>
    <x v="0"/>
    <x v="0"/>
    <x v="2"/>
    <x v="1"/>
  </r>
  <r>
    <n v="32679851"/>
    <x v="331"/>
    <n v="8827916"/>
    <n v="10538"/>
    <x v="20"/>
    <x v="0"/>
    <s v="Herren"/>
    <n v="3"/>
    <n v="130.24369747899161"/>
    <n v="390.73109243697479"/>
    <n v="78050"/>
    <x v="0"/>
    <x v="0"/>
    <x v="0"/>
    <x v="1"/>
  </r>
  <r>
    <n v="66242061"/>
    <x v="331"/>
    <n v="7249975"/>
    <n v="13337"/>
    <x v="23"/>
    <x v="1"/>
    <s v="Herren"/>
    <n v="3"/>
    <n v="118.47899159663866"/>
    <n v="355.43697478991601"/>
    <n v="89312"/>
    <x v="0"/>
    <x v="6"/>
    <x v="1"/>
    <x v="0"/>
  </r>
  <r>
    <n v="56410263"/>
    <x v="331"/>
    <n v="8530557"/>
    <n v="13071"/>
    <x v="43"/>
    <x v="1"/>
    <s v="Herren"/>
    <n v="2"/>
    <n v="122.68067226890757"/>
    <n v="245.36134453781514"/>
    <n v="56203"/>
    <x v="2"/>
    <x v="7"/>
    <x v="2"/>
    <x v="1"/>
  </r>
  <r>
    <n v="56085766"/>
    <x v="331"/>
    <n v="2142992"/>
    <n v="12086"/>
    <x v="16"/>
    <x v="3"/>
    <s v="Herren"/>
    <n v="2"/>
    <n v="248.73109243697482"/>
    <n v="497.46218487394964"/>
    <n v="33165"/>
    <x v="2"/>
    <x v="3"/>
    <x v="0"/>
    <x v="1"/>
  </r>
  <r>
    <n v="36901345"/>
    <x v="331"/>
    <n v="5830813"/>
    <n v="11081"/>
    <x v="2"/>
    <x v="2"/>
    <s v="Damen"/>
    <n v="3"/>
    <n v="70.579831932773104"/>
    <n v="211.7394957983193"/>
    <n v="63322"/>
    <x v="2"/>
    <x v="5"/>
    <x v="2"/>
    <x v="1"/>
  </r>
  <r>
    <n v="36901345"/>
    <x v="331"/>
    <n v="5830813"/>
    <n v="11310"/>
    <x v="49"/>
    <x v="2"/>
    <s v="Herren"/>
    <n v="2"/>
    <n v="71.420168067226896"/>
    <n v="142.84033613445379"/>
    <n v="63322"/>
    <x v="2"/>
    <x v="5"/>
    <x v="2"/>
    <x v="1"/>
  </r>
  <r>
    <n v="36901345"/>
    <x v="331"/>
    <n v="5830813"/>
    <n v="12499"/>
    <x v="42"/>
    <x v="3"/>
    <s v="Damen"/>
    <n v="3"/>
    <n v="248.73109243697482"/>
    <n v="746.19327731092449"/>
    <n v="63322"/>
    <x v="2"/>
    <x v="5"/>
    <x v="2"/>
    <x v="1"/>
  </r>
  <r>
    <n v="32679851"/>
    <x v="331"/>
    <n v="8827916"/>
    <n v="11733"/>
    <x v="11"/>
    <x v="2"/>
    <s v="Damen"/>
    <n v="3"/>
    <n v="73.100840336134453"/>
    <n v="219.30252100840335"/>
    <n v="78050"/>
    <x v="0"/>
    <x v="0"/>
    <x v="0"/>
    <x v="1"/>
  </r>
  <r>
    <n v="32679851"/>
    <x v="331"/>
    <n v="8827916"/>
    <n v="11561"/>
    <x v="13"/>
    <x v="2"/>
    <s v="Herren"/>
    <n v="3"/>
    <n v="66.378151260504197"/>
    <n v="199.1344537815126"/>
    <n v="78050"/>
    <x v="0"/>
    <x v="0"/>
    <x v="0"/>
    <x v="1"/>
  </r>
  <r>
    <n v="75852547"/>
    <x v="332"/>
    <n v="2002267"/>
    <n v="11777"/>
    <x v="29"/>
    <x v="2"/>
    <s v="Herren"/>
    <n v="3"/>
    <n v="63.016806722689076"/>
    <n v="189.05042016806723"/>
    <n v="56154"/>
    <x v="2"/>
    <x v="7"/>
    <x v="0"/>
    <x v="0"/>
  </r>
  <r>
    <n v="75852547"/>
    <x v="332"/>
    <n v="2002267"/>
    <n v="11081"/>
    <x v="2"/>
    <x v="2"/>
    <s v="Damen"/>
    <n v="3"/>
    <n v="70.579831932773104"/>
    <n v="211.7394957983193"/>
    <n v="56154"/>
    <x v="2"/>
    <x v="7"/>
    <x v="0"/>
    <x v="0"/>
  </r>
  <r>
    <n v="35130176"/>
    <x v="332"/>
    <n v="7612121"/>
    <n v="10538"/>
    <x v="20"/>
    <x v="0"/>
    <s v="Herren"/>
    <n v="3"/>
    <n v="130.24369747899161"/>
    <n v="390.73109243697479"/>
    <n v="53797"/>
    <x v="2"/>
    <x v="3"/>
    <x v="0"/>
    <x v="1"/>
  </r>
  <r>
    <n v="95997187"/>
    <x v="333"/>
    <n v="5110905"/>
    <n v="11969"/>
    <x v="59"/>
    <x v="2"/>
    <s v="Damen"/>
    <n v="3"/>
    <n v="66.378151260504197"/>
    <n v="199.1344537815126"/>
    <n v="37281"/>
    <x v="2"/>
    <x v="5"/>
    <x v="3"/>
    <x v="3"/>
  </r>
  <r>
    <n v="39710261"/>
    <x v="333"/>
    <n v="8855505"/>
    <n v="11969"/>
    <x v="59"/>
    <x v="2"/>
    <s v="Damen"/>
    <n v="2"/>
    <n v="66.378151260504197"/>
    <n v="132.75630252100839"/>
    <n v="49661"/>
    <x v="3"/>
    <x v="9"/>
    <x v="1"/>
    <x v="1"/>
  </r>
  <r>
    <n v="42025310"/>
    <x v="334"/>
    <n v="9755711"/>
    <n v="11561"/>
    <x v="13"/>
    <x v="2"/>
    <s v="Herren"/>
    <n v="2"/>
    <n v="66.378151260504197"/>
    <n v="132.75630252100839"/>
    <n v="38820"/>
    <x v="1"/>
    <x v="4"/>
    <x v="4"/>
    <x v="1"/>
  </r>
  <r>
    <n v="45350055"/>
    <x v="335"/>
    <n v="4826543"/>
    <n v="10557"/>
    <x v="0"/>
    <x v="0"/>
    <s v="Herren"/>
    <n v="2"/>
    <n v="132.76470588235296"/>
    <n v="265.52941176470591"/>
    <n v="49074"/>
    <x v="3"/>
    <x v="9"/>
    <x v="4"/>
    <x v="1"/>
  </r>
  <r>
    <n v="45350055"/>
    <x v="335"/>
    <n v="4826543"/>
    <n v="11400"/>
    <x v="52"/>
    <x v="2"/>
    <s v="Damen"/>
    <n v="2"/>
    <n v="63.857142857142854"/>
    <n v="127.71428571428571"/>
    <n v="49074"/>
    <x v="3"/>
    <x v="9"/>
    <x v="4"/>
    <x v="1"/>
  </r>
  <r>
    <n v="45350055"/>
    <x v="335"/>
    <n v="4826543"/>
    <n v="11733"/>
    <x v="11"/>
    <x v="2"/>
    <s v="Damen"/>
    <n v="2"/>
    <n v="73.100840336134453"/>
    <n v="146.20168067226891"/>
    <n v="49074"/>
    <x v="3"/>
    <x v="9"/>
    <x v="4"/>
    <x v="1"/>
  </r>
  <r>
    <n v="64006780"/>
    <x v="335"/>
    <n v="7883395"/>
    <n v="11733"/>
    <x v="11"/>
    <x v="2"/>
    <s v="Damen"/>
    <n v="2"/>
    <n v="73.100840336134453"/>
    <n v="146.20168067226891"/>
    <n v="69190"/>
    <x v="0"/>
    <x v="0"/>
    <x v="4"/>
    <x v="0"/>
  </r>
  <r>
    <n v="66829602"/>
    <x v="336"/>
    <n v="5425555"/>
    <n v="11156"/>
    <x v="14"/>
    <x v="2"/>
    <s v="Herren"/>
    <n v="2"/>
    <n v="74.78151260504201"/>
    <n v="149.56302521008402"/>
    <n v="54595"/>
    <x v="2"/>
    <x v="7"/>
    <x v="1"/>
    <x v="0"/>
  </r>
  <r>
    <n v="65922831"/>
    <x v="336"/>
    <n v="8060128"/>
    <n v="10352"/>
    <x v="31"/>
    <x v="0"/>
    <s v="Herren"/>
    <n v="3"/>
    <n v="127.72268907563027"/>
    <n v="383.1680672268908"/>
    <n v="95100"/>
    <x v="0"/>
    <x v="6"/>
    <x v="1"/>
    <x v="0"/>
  </r>
  <r>
    <n v="51357609"/>
    <x v="337"/>
    <n v="9520921"/>
    <n v="10538"/>
    <x v="20"/>
    <x v="0"/>
    <s v="Herren"/>
    <n v="3"/>
    <n v="130.24369747899161"/>
    <n v="390.73109243697479"/>
    <n v="41352"/>
    <x v="2"/>
    <x v="3"/>
    <x v="4"/>
    <x v="1"/>
  </r>
  <r>
    <n v="51357609"/>
    <x v="337"/>
    <n v="9520921"/>
    <n v="10352"/>
    <x v="31"/>
    <x v="0"/>
    <s v="Herren"/>
    <n v="3"/>
    <n v="127.72268907563027"/>
    <n v="383.1680672268908"/>
    <n v="41352"/>
    <x v="2"/>
    <x v="3"/>
    <x v="4"/>
    <x v="1"/>
  </r>
  <r>
    <n v="51357609"/>
    <x v="337"/>
    <n v="9520921"/>
    <n v="11175"/>
    <x v="21"/>
    <x v="2"/>
    <s v="Damen"/>
    <n v="2"/>
    <n v="71.420168067226896"/>
    <n v="142.84033613445379"/>
    <n v="41352"/>
    <x v="2"/>
    <x v="3"/>
    <x v="4"/>
    <x v="1"/>
  </r>
  <r>
    <n v="42911065"/>
    <x v="337"/>
    <n v="6186614"/>
    <n v="13791"/>
    <x v="1"/>
    <x v="1"/>
    <s v="Damen"/>
    <n v="3"/>
    <n v="125.20168067226892"/>
    <n v="375.60504201680675"/>
    <n v="99439"/>
    <x v="1"/>
    <x v="1"/>
    <x v="0"/>
    <x v="1"/>
  </r>
  <r>
    <n v="59527867"/>
    <x v="338"/>
    <n v="3290570"/>
    <n v="13337"/>
    <x v="23"/>
    <x v="1"/>
    <s v="Herren"/>
    <n v="3"/>
    <n v="118.47899159663866"/>
    <n v="355.43697478991601"/>
    <n v="73642"/>
    <x v="0"/>
    <x v="0"/>
    <x v="4"/>
    <x v="1"/>
  </r>
  <r>
    <n v="20626512"/>
    <x v="338"/>
    <n v="8665204"/>
    <n v="12058"/>
    <x v="44"/>
    <x v="3"/>
    <s v="Damen"/>
    <n v="2"/>
    <n v="267.218487394958"/>
    <n v="534.43697478991601"/>
    <s v="07349"/>
    <x v="1"/>
    <x v="1"/>
    <x v="2"/>
    <x v="1"/>
  </r>
  <r>
    <n v="30013793"/>
    <x v="339"/>
    <n v="2118196"/>
    <n v="10181"/>
    <x v="5"/>
    <x v="0"/>
    <s v="Herren"/>
    <n v="2"/>
    <n v="134.44537815126051"/>
    <n v="268.89075630252103"/>
    <n v="57223"/>
    <x v="2"/>
    <x v="3"/>
    <x v="0"/>
    <x v="1"/>
  </r>
  <r>
    <n v="30013793"/>
    <x v="339"/>
    <n v="2118196"/>
    <n v="13337"/>
    <x v="23"/>
    <x v="1"/>
    <s v="Herren"/>
    <n v="3"/>
    <n v="118.47899159663866"/>
    <n v="355.43697478991601"/>
    <n v="57223"/>
    <x v="2"/>
    <x v="3"/>
    <x v="0"/>
    <x v="1"/>
  </r>
  <r>
    <n v="30013793"/>
    <x v="339"/>
    <n v="2118196"/>
    <n v="13583"/>
    <x v="30"/>
    <x v="1"/>
    <s v="Herren"/>
    <n v="2"/>
    <n v="110.07563025210085"/>
    <n v="220.1512605042017"/>
    <n v="57223"/>
    <x v="2"/>
    <x v="3"/>
    <x v="0"/>
    <x v="1"/>
  </r>
  <r>
    <n v="21838457"/>
    <x v="339"/>
    <n v="2915174"/>
    <n v="10722"/>
    <x v="40"/>
    <x v="0"/>
    <s v="Herren"/>
    <n v="2"/>
    <n v="136.96638655462186"/>
    <n v="273.93277310924373"/>
    <s v="04626"/>
    <x v="1"/>
    <x v="1"/>
    <x v="1"/>
    <x v="1"/>
  </r>
  <r>
    <n v="21838457"/>
    <x v="339"/>
    <n v="2915174"/>
    <n v="12058"/>
    <x v="44"/>
    <x v="3"/>
    <s v="Damen"/>
    <n v="2"/>
    <n v="267.218487394958"/>
    <n v="534.43697478991601"/>
    <s v="04626"/>
    <x v="1"/>
    <x v="1"/>
    <x v="1"/>
    <x v="1"/>
  </r>
  <r>
    <n v="21838457"/>
    <x v="339"/>
    <n v="2915174"/>
    <n v="12086"/>
    <x v="16"/>
    <x v="3"/>
    <s v="Herren"/>
    <n v="3"/>
    <n v="248.73109243697482"/>
    <n v="746.19327731092449"/>
    <s v="04626"/>
    <x v="1"/>
    <x v="1"/>
    <x v="1"/>
    <x v="1"/>
  </r>
  <r>
    <n v="11875837"/>
    <x v="339"/>
    <n v="1346358"/>
    <n v="11561"/>
    <x v="13"/>
    <x v="2"/>
    <s v="Herren"/>
    <n v="2"/>
    <n v="66.378151260504197"/>
    <n v="132.75630252100839"/>
    <n v="51545"/>
    <x v="2"/>
    <x v="3"/>
    <x v="3"/>
    <x v="1"/>
  </r>
  <r>
    <n v="11875837"/>
    <x v="339"/>
    <n v="1346358"/>
    <n v="11400"/>
    <x v="52"/>
    <x v="2"/>
    <s v="Damen"/>
    <n v="3"/>
    <n v="63.857142857142854"/>
    <n v="191.57142857142856"/>
    <n v="51545"/>
    <x v="2"/>
    <x v="3"/>
    <x v="3"/>
    <x v="1"/>
  </r>
  <r>
    <n v="47682348"/>
    <x v="340"/>
    <n v="5186297"/>
    <n v="12710"/>
    <x v="56"/>
    <x v="3"/>
    <s v="Damen"/>
    <n v="1"/>
    <n v="259.65546218487395"/>
    <n v="259.65546218487395"/>
    <n v="76437"/>
    <x v="0"/>
    <x v="0"/>
    <x v="2"/>
    <x v="1"/>
  </r>
  <r>
    <n v="47682348"/>
    <x v="340"/>
    <n v="5186297"/>
    <n v="13394"/>
    <x v="57"/>
    <x v="1"/>
    <s v="Herren"/>
    <n v="3"/>
    <n v="123.52100840336136"/>
    <n v="370.56302521008411"/>
    <n v="76437"/>
    <x v="0"/>
    <x v="0"/>
    <x v="2"/>
    <x v="1"/>
  </r>
  <r>
    <n v="50147981"/>
    <x v="340"/>
    <n v="2948433"/>
    <n v="10181"/>
    <x v="5"/>
    <x v="0"/>
    <s v="Herren"/>
    <n v="3"/>
    <n v="134.44537815126051"/>
    <n v="403.33613445378154"/>
    <s v="06869"/>
    <x v="1"/>
    <x v="4"/>
    <x v="4"/>
    <x v="1"/>
  </r>
  <r>
    <n v="50147981"/>
    <x v="340"/>
    <n v="2948433"/>
    <n v="11156"/>
    <x v="14"/>
    <x v="2"/>
    <s v="Herren"/>
    <n v="3"/>
    <n v="74.78151260504201"/>
    <n v="224.34453781512605"/>
    <s v="06869"/>
    <x v="1"/>
    <x v="4"/>
    <x v="4"/>
    <x v="1"/>
  </r>
  <r>
    <n v="50147981"/>
    <x v="340"/>
    <n v="2948433"/>
    <n v="11969"/>
    <x v="59"/>
    <x v="2"/>
    <s v="Damen"/>
    <n v="2"/>
    <n v="66.378151260504197"/>
    <n v="132.75630252100839"/>
    <s v="06869"/>
    <x v="1"/>
    <x v="4"/>
    <x v="4"/>
    <x v="1"/>
  </r>
  <r>
    <n v="50147981"/>
    <x v="340"/>
    <n v="2948433"/>
    <n v="13111"/>
    <x v="34"/>
    <x v="1"/>
    <s v="Damen"/>
    <n v="3"/>
    <n v="113.43697478991598"/>
    <n v="340.31092436974791"/>
    <s v="06869"/>
    <x v="1"/>
    <x v="4"/>
    <x v="4"/>
    <x v="1"/>
  </r>
  <r>
    <n v="50147981"/>
    <x v="340"/>
    <n v="2948433"/>
    <n v="13405"/>
    <x v="36"/>
    <x v="1"/>
    <s v="Damen"/>
    <n v="2"/>
    <n v="116.79831932773111"/>
    <n v="233.59663865546221"/>
    <s v="06869"/>
    <x v="1"/>
    <x v="4"/>
    <x v="4"/>
    <x v="1"/>
  </r>
  <r>
    <n v="47682348"/>
    <x v="340"/>
    <n v="5186297"/>
    <n v="13394"/>
    <x v="57"/>
    <x v="1"/>
    <s v="Herren"/>
    <n v="2"/>
    <n v="123.52100840336136"/>
    <n v="247.04201680672273"/>
    <n v="76437"/>
    <x v="0"/>
    <x v="0"/>
    <x v="2"/>
    <x v="1"/>
  </r>
  <r>
    <n v="11077523"/>
    <x v="340"/>
    <n v="3874649"/>
    <n v="10339"/>
    <x v="7"/>
    <x v="0"/>
    <s v="Damen"/>
    <n v="3"/>
    <n v="130.24369747899161"/>
    <n v="390.73109243697479"/>
    <n v="24782"/>
    <x v="3"/>
    <x v="13"/>
    <x v="1"/>
    <x v="1"/>
  </r>
  <r>
    <n v="11077523"/>
    <x v="340"/>
    <n v="3874649"/>
    <n v="10430"/>
    <x v="51"/>
    <x v="0"/>
    <s v="Damen"/>
    <n v="3"/>
    <n v="140.32773109243698"/>
    <n v="420.98319327731093"/>
    <n v="24782"/>
    <x v="3"/>
    <x v="13"/>
    <x v="1"/>
    <x v="1"/>
  </r>
  <r>
    <n v="11077523"/>
    <x v="340"/>
    <n v="3874649"/>
    <n v="12849"/>
    <x v="10"/>
    <x v="3"/>
    <s v="Herren"/>
    <n v="3"/>
    <n v="255.45378151260505"/>
    <n v="766.36134453781517"/>
    <n v="24782"/>
    <x v="3"/>
    <x v="13"/>
    <x v="1"/>
    <x v="1"/>
  </r>
  <r>
    <n v="11077523"/>
    <x v="340"/>
    <n v="3874649"/>
    <n v="12153"/>
    <x v="9"/>
    <x v="3"/>
    <s v="Herren"/>
    <n v="2"/>
    <n v="247.89075630252103"/>
    <n v="495.78151260504205"/>
    <n v="24782"/>
    <x v="3"/>
    <x v="13"/>
    <x v="1"/>
    <x v="1"/>
  </r>
  <r>
    <n v="11077523"/>
    <x v="340"/>
    <n v="3874649"/>
    <n v="13363"/>
    <x v="24"/>
    <x v="1"/>
    <s v="Herren"/>
    <n v="3"/>
    <n v="116.79831932773111"/>
    <n v="350.39495798319331"/>
    <n v="24782"/>
    <x v="3"/>
    <x v="13"/>
    <x v="1"/>
    <x v="1"/>
  </r>
  <r>
    <n v="82954779"/>
    <x v="341"/>
    <n v="1494708"/>
    <n v="13071"/>
    <x v="43"/>
    <x v="1"/>
    <s v="Herren"/>
    <n v="2"/>
    <n v="122.68067226890757"/>
    <n v="245.36134453781514"/>
    <s v="09353"/>
    <x v="1"/>
    <x v="11"/>
    <x v="0"/>
    <x v="0"/>
  </r>
  <r>
    <n v="89055045"/>
    <x v="341"/>
    <n v="9384058"/>
    <n v="10722"/>
    <x v="40"/>
    <x v="0"/>
    <s v="Herren"/>
    <n v="3"/>
    <n v="136.96638655462186"/>
    <n v="410.89915966386559"/>
    <n v="75323"/>
    <x v="0"/>
    <x v="0"/>
    <x v="0"/>
    <x v="4"/>
  </r>
  <r>
    <n v="64818027"/>
    <x v="341"/>
    <n v="5607612"/>
    <n v="11733"/>
    <x v="11"/>
    <x v="2"/>
    <s v="Damen"/>
    <n v="2"/>
    <n v="73.100840336134453"/>
    <n v="146.20168067226891"/>
    <n v="32130"/>
    <x v="2"/>
    <x v="3"/>
    <x v="1"/>
    <x v="0"/>
  </r>
  <r>
    <n v="64818027"/>
    <x v="341"/>
    <n v="5607612"/>
    <n v="12735"/>
    <x v="50"/>
    <x v="3"/>
    <s v="Damen"/>
    <n v="2"/>
    <n v="268.05882352941177"/>
    <n v="536.11764705882354"/>
    <n v="32130"/>
    <x v="2"/>
    <x v="3"/>
    <x v="1"/>
    <x v="0"/>
  </r>
  <r>
    <n v="64818027"/>
    <x v="341"/>
    <n v="5607612"/>
    <n v="12725"/>
    <x v="3"/>
    <x v="3"/>
    <s v="Herren"/>
    <n v="2"/>
    <n v="263.85714285714289"/>
    <n v="527.71428571428578"/>
    <n v="32130"/>
    <x v="2"/>
    <x v="3"/>
    <x v="1"/>
    <x v="0"/>
  </r>
  <r>
    <n v="35710200"/>
    <x v="341"/>
    <n v="8430748"/>
    <n v="10561"/>
    <x v="19"/>
    <x v="0"/>
    <s v="Herren"/>
    <n v="3"/>
    <n v="133.60504201680675"/>
    <n v="400.81512605042025"/>
    <n v="23858"/>
    <x v="3"/>
    <x v="13"/>
    <x v="3"/>
    <x v="1"/>
  </r>
  <r>
    <n v="28293167"/>
    <x v="341"/>
    <n v="8124552"/>
    <n v="10352"/>
    <x v="31"/>
    <x v="0"/>
    <s v="Herren"/>
    <n v="2"/>
    <n v="127.72268907563027"/>
    <n v="255.44537815126054"/>
    <n v="14806"/>
    <x v="1"/>
    <x v="2"/>
    <x v="3"/>
    <x v="1"/>
  </r>
  <r>
    <n v="28293167"/>
    <x v="341"/>
    <n v="8124552"/>
    <n v="11310"/>
    <x v="49"/>
    <x v="2"/>
    <s v="Herren"/>
    <n v="2"/>
    <n v="71.420168067226896"/>
    <n v="142.84033613445379"/>
    <n v="14806"/>
    <x v="1"/>
    <x v="2"/>
    <x v="3"/>
    <x v="1"/>
  </r>
  <r>
    <n v="89055045"/>
    <x v="341"/>
    <n v="9384058"/>
    <n v="11969"/>
    <x v="59"/>
    <x v="2"/>
    <s v="Damen"/>
    <n v="3"/>
    <n v="66.378151260504197"/>
    <n v="199.1344537815126"/>
    <n v="75323"/>
    <x v="0"/>
    <x v="0"/>
    <x v="0"/>
    <x v="4"/>
  </r>
  <r>
    <n v="42224251"/>
    <x v="342"/>
    <n v="2292993"/>
    <n v="11081"/>
    <x v="2"/>
    <x v="2"/>
    <s v="Damen"/>
    <n v="2"/>
    <n v="70.579831932773104"/>
    <n v="141.15966386554621"/>
    <n v="85290"/>
    <x v="0"/>
    <x v="6"/>
    <x v="1"/>
    <x v="1"/>
  </r>
  <r>
    <n v="15180698"/>
    <x v="343"/>
    <n v="6278181"/>
    <n v="12725"/>
    <x v="3"/>
    <x v="3"/>
    <s v="Herren"/>
    <n v="1"/>
    <n v="263.85714285714289"/>
    <n v="263.85714285714289"/>
    <n v="96317"/>
    <x v="0"/>
    <x v="6"/>
    <x v="1"/>
    <x v="1"/>
  </r>
  <r>
    <n v="80886574"/>
    <x v="343"/>
    <n v="4743477"/>
    <n v="13111"/>
    <x v="34"/>
    <x v="1"/>
    <s v="Damen"/>
    <n v="2"/>
    <n v="113.43697478991598"/>
    <n v="226.87394957983196"/>
    <n v="95197"/>
    <x v="0"/>
    <x v="6"/>
    <x v="4"/>
    <x v="0"/>
  </r>
  <r>
    <n v="90799092"/>
    <x v="344"/>
    <n v="9225822"/>
    <n v="12849"/>
    <x v="10"/>
    <x v="3"/>
    <s v="Herren"/>
    <n v="3"/>
    <n v="255.45378151260505"/>
    <n v="766.36134453781517"/>
    <n v="45879"/>
    <x v="2"/>
    <x v="3"/>
    <x v="2"/>
    <x v="4"/>
  </r>
  <r>
    <n v="90799092"/>
    <x v="344"/>
    <n v="9225822"/>
    <n v="12710"/>
    <x v="56"/>
    <x v="3"/>
    <s v="Damen"/>
    <n v="2"/>
    <n v="259.65546218487395"/>
    <n v="519.31092436974791"/>
    <n v="45879"/>
    <x v="2"/>
    <x v="3"/>
    <x v="2"/>
    <x v="4"/>
  </r>
  <r>
    <n v="90799092"/>
    <x v="344"/>
    <n v="9225822"/>
    <n v="13397"/>
    <x v="35"/>
    <x v="1"/>
    <s v="Damen"/>
    <n v="2"/>
    <n v="117.63865546218489"/>
    <n v="235.27731092436977"/>
    <n v="45879"/>
    <x v="2"/>
    <x v="3"/>
    <x v="2"/>
    <x v="4"/>
  </r>
  <r>
    <n v="83814876"/>
    <x v="344"/>
    <n v="7129673"/>
    <n v="11175"/>
    <x v="21"/>
    <x v="2"/>
    <s v="Damen"/>
    <n v="3"/>
    <n v="71.420168067226896"/>
    <n v="214.2605042016807"/>
    <s v="04564"/>
    <x v="1"/>
    <x v="11"/>
    <x v="3"/>
    <x v="0"/>
  </r>
  <r>
    <n v="83814876"/>
    <x v="344"/>
    <n v="7129673"/>
    <n v="11969"/>
    <x v="59"/>
    <x v="2"/>
    <s v="Damen"/>
    <n v="3"/>
    <n v="66.378151260504197"/>
    <n v="199.1344537815126"/>
    <s v="04564"/>
    <x v="1"/>
    <x v="11"/>
    <x v="3"/>
    <x v="0"/>
  </r>
  <r>
    <n v="76302884"/>
    <x v="344"/>
    <n v="4463700"/>
    <n v="13699"/>
    <x v="25"/>
    <x v="1"/>
    <s v="Damen"/>
    <n v="3"/>
    <n v="119.31932773109244"/>
    <n v="357.9579831932773"/>
    <n v="76855"/>
    <x v="2"/>
    <x v="7"/>
    <x v="1"/>
    <x v="0"/>
  </r>
  <r>
    <n v="67770725"/>
    <x v="344"/>
    <n v="9777523"/>
    <n v="10352"/>
    <x v="31"/>
    <x v="0"/>
    <s v="Herren"/>
    <n v="2"/>
    <n v="127.72268907563027"/>
    <n v="255.44537815126054"/>
    <n v="88339"/>
    <x v="0"/>
    <x v="0"/>
    <x v="3"/>
    <x v="0"/>
  </r>
  <r>
    <n v="71599591"/>
    <x v="345"/>
    <n v="5515963"/>
    <n v="12849"/>
    <x v="10"/>
    <x v="3"/>
    <s v="Herren"/>
    <n v="1"/>
    <n v="255.45378151260505"/>
    <n v="255.45378151260505"/>
    <n v="69214"/>
    <x v="0"/>
    <x v="0"/>
    <x v="0"/>
    <x v="0"/>
  </r>
  <r>
    <n v="85615780"/>
    <x v="346"/>
    <n v="6310168"/>
    <n v="10381"/>
    <x v="12"/>
    <x v="0"/>
    <s v="Damen"/>
    <n v="3"/>
    <n v="132.76470588235296"/>
    <n v="398.2941176470589"/>
    <n v="97437"/>
    <x v="0"/>
    <x v="6"/>
    <x v="4"/>
    <x v="0"/>
  </r>
  <r>
    <n v="94705706"/>
    <x v="347"/>
    <n v="1089428"/>
    <n v="13699"/>
    <x v="25"/>
    <x v="1"/>
    <s v="Damen"/>
    <n v="2"/>
    <n v="119.31932773109244"/>
    <n v="238.63865546218489"/>
    <n v="16727"/>
    <x v="1"/>
    <x v="2"/>
    <x v="2"/>
    <x v="3"/>
  </r>
  <r>
    <n v="35997058"/>
    <x v="347"/>
    <n v="1235401"/>
    <n v="12899"/>
    <x v="8"/>
    <x v="3"/>
    <s v="Damen"/>
    <n v="1"/>
    <n v="268.05882352941177"/>
    <n v="268.05882352941177"/>
    <n v="78267"/>
    <x v="0"/>
    <x v="0"/>
    <x v="1"/>
    <x v="1"/>
  </r>
  <r>
    <n v="61865389"/>
    <x v="347"/>
    <n v="9209617"/>
    <n v="12725"/>
    <x v="3"/>
    <x v="3"/>
    <s v="Herren"/>
    <n v="3"/>
    <n v="263.85714285714289"/>
    <n v="791.57142857142867"/>
    <n v="99947"/>
    <x v="1"/>
    <x v="1"/>
    <x v="0"/>
    <x v="1"/>
  </r>
  <r>
    <n v="35997058"/>
    <x v="347"/>
    <n v="1235401"/>
    <n v="10198"/>
    <x v="47"/>
    <x v="0"/>
    <s v="Damen"/>
    <n v="2"/>
    <n v="130.24369747899161"/>
    <n v="260.48739495798321"/>
    <n v="78267"/>
    <x v="0"/>
    <x v="0"/>
    <x v="1"/>
    <x v="1"/>
  </r>
  <r>
    <n v="35997058"/>
    <x v="347"/>
    <n v="1235401"/>
    <n v="11431"/>
    <x v="45"/>
    <x v="2"/>
    <s v="Damen"/>
    <n v="2"/>
    <n v="63.857142857142854"/>
    <n v="127.71428571428571"/>
    <n v="78267"/>
    <x v="0"/>
    <x v="0"/>
    <x v="1"/>
    <x v="1"/>
  </r>
  <r>
    <n v="58115945"/>
    <x v="348"/>
    <n v="5115581"/>
    <n v="10561"/>
    <x v="19"/>
    <x v="0"/>
    <s v="Herren"/>
    <n v="2"/>
    <n v="133.60504201680675"/>
    <n v="267.2100840336135"/>
    <n v="25524"/>
    <x v="3"/>
    <x v="13"/>
    <x v="0"/>
    <x v="1"/>
  </r>
  <r>
    <n v="13175187"/>
    <x v="348"/>
    <n v="1666917"/>
    <n v="10198"/>
    <x v="47"/>
    <x v="0"/>
    <s v="Damen"/>
    <n v="2"/>
    <n v="130.24369747899161"/>
    <n v="260.48739495798321"/>
    <n v="89269"/>
    <x v="0"/>
    <x v="6"/>
    <x v="0"/>
    <x v="1"/>
  </r>
  <r>
    <n v="69750249"/>
    <x v="349"/>
    <n v="2325107"/>
    <n v="11040"/>
    <x v="37"/>
    <x v="2"/>
    <s v="Damen"/>
    <n v="2"/>
    <n v="65.537815126050418"/>
    <n v="131.07563025210084"/>
    <n v="99752"/>
    <x v="1"/>
    <x v="1"/>
    <x v="0"/>
    <x v="0"/>
  </r>
  <r>
    <n v="60295158"/>
    <x v="349"/>
    <n v="9194933"/>
    <n v="10198"/>
    <x v="47"/>
    <x v="0"/>
    <s v="Damen"/>
    <n v="2"/>
    <n v="130.24369747899161"/>
    <n v="260.48739495798321"/>
    <n v="37412"/>
    <x v="3"/>
    <x v="9"/>
    <x v="4"/>
    <x v="1"/>
  </r>
  <r>
    <n v="60295158"/>
    <x v="349"/>
    <n v="9194933"/>
    <n v="10538"/>
    <x v="20"/>
    <x v="0"/>
    <s v="Herren"/>
    <n v="2"/>
    <n v="130.24369747899161"/>
    <n v="260.48739495798321"/>
    <n v="37412"/>
    <x v="3"/>
    <x v="9"/>
    <x v="4"/>
    <x v="1"/>
  </r>
  <r>
    <n v="60295158"/>
    <x v="349"/>
    <n v="9194933"/>
    <n v="13111"/>
    <x v="34"/>
    <x v="1"/>
    <s v="Damen"/>
    <n v="2"/>
    <n v="113.43697478991598"/>
    <n v="226.87394957983196"/>
    <n v="37412"/>
    <x v="3"/>
    <x v="9"/>
    <x v="4"/>
    <x v="1"/>
  </r>
  <r>
    <n v="39288178"/>
    <x v="349"/>
    <n v="1170884"/>
    <n v="13685"/>
    <x v="17"/>
    <x v="1"/>
    <s v="Damen"/>
    <n v="2"/>
    <n v="122.68067226890757"/>
    <n v="245.36134453781514"/>
    <n v="71277"/>
    <x v="0"/>
    <x v="0"/>
    <x v="0"/>
    <x v="1"/>
  </r>
  <r>
    <n v="85270187"/>
    <x v="350"/>
    <n v="7027901"/>
    <n v="10561"/>
    <x v="19"/>
    <x v="0"/>
    <s v="Herren"/>
    <n v="3"/>
    <n v="133.60504201680675"/>
    <n v="400.81512605042025"/>
    <n v="97688"/>
    <x v="0"/>
    <x v="6"/>
    <x v="0"/>
    <x v="0"/>
  </r>
  <r>
    <n v="86698890"/>
    <x v="351"/>
    <n v="6682193"/>
    <n v="11156"/>
    <x v="14"/>
    <x v="2"/>
    <s v="Herren"/>
    <n v="3"/>
    <n v="74.78151260504201"/>
    <n v="224.34453781512605"/>
    <n v="57548"/>
    <x v="2"/>
    <x v="7"/>
    <x v="3"/>
    <x v="0"/>
  </r>
  <r>
    <n v="86698890"/>
    <x v="351"/>
    <n v="6682193"/>
    <n v="11733"/>
    <x v="11"/>
    <x v="2"/>
    <s v="Damen"/>
    <n v="3"/>
    <n v="73.100840336134453"/>
    <n v="219.30252100840335"/>
    <n v="57548"/>
    <x v="2"/>
    <x v="7"/>
    <x v="3"/>
    <x v="0"/>
  </r>
  <r>
    <n v="86698890"/>
    <x v="351"/>
    <n v="6682193"/>
    <n v="13583"/>
    <x v="30"/>
    <x v="1"/>
    <s v="Herren"/>
    <n v="3"/>
    <n v="110.07563025210085"/>
    <n v="330.22689075630257"/>
    <n v="57548"/>
    <x v="2"/>
    <x v="7"/>
    <x v="3"/>
    <x v="0"/>
  </r>
  <r>
    <n v="84564084"/>
    <x v="351"/>
    <n v="2490451"/>
    <n v="12710"/>
    <x v="56"/>
    <x v="3"/>
    <s v="Damen"/>
    <n v="3"/>
    <n v="259.65546218487395"/>
    <n v="778.96638655462186"/>
    <n v="31061"/>
    <x v="3"/>
    <x v="9"/>
    <x v="4"/>
    <x v="0"/>
  </r>
  <r>
    <n v="84564084"/>
    <x v="351"/>
    <n v="2490451"/>
    <n v="13685"/>
    <x v="17"/>
    <x v="1"/>
    <s v="Damen"/>
    <n v="3"/>
    <n v="122.68067226890757"/>
    <n v="368.0420168067227"/>
    <n v="31061"/>
    <x v="3"/>
    <x v="9"/>
    <x v="4"/>
    <x v="0"/>
  </r>
  <r>
    <n v="78370146"/>
    <x v="351"/>
    <n v="8728177"/>
    <n v="10722"/>
    <x v="40"/>
    <x v="0"/>
    <s v="Herren"/>
    <n v="2"/>
    <n v="136.96638655462186"/>
    <n v="273.93277310924373"/>
    <n v="63486"/>
    <x v="2"/>
    <x v="5"/>
    <x v="3"/>
    <x v="0"/>
  </r>
  <r>
    <n v="78370146"/>
    <x v="351"/>
    <n v="8728177"/>
    <n v="13320"/>
    <x v="18"/>
    <x v="1"/>
    <s v="Herren"/>
    <n v="3"/>
    <n v="110.07563025210085"/>
    <n v="330.22689075630257"/>
    <n v="63486"/>
    <x v="2"/>
    <x v="5"/>
    <x v="3"/>
    <x v="0"/>
  </r>
  <r>
    <n v="78370146"/>
    <x v="351"/>
    <n v="8728177"/>
    <n v="13405"/>
    <x v="36"/>
    <x v="1"/>
    <s v="Damen"/>
    <n v="3"/>
    <n v="116.79831932773111"/>
    <n v="350.39495798319331"/>
    <n v="63486"/>
    <x v="2"/>
    <x v="5"/>
    <x v="3"/>
    <x v="0"/>
  </r>
  <r>
    <n v="50159570"/>
    <x v="351"/>
    <n v="6185989"/>
    <n v="10352"/>
    <x v="31"/>
    <x v="0"/>
    <s v="Herren"/>
    <n v="2"/>
    <n v="127.72268907563027"/>
    <n v="255.44537815126054"/>
    <n v="39576"/>
    <x v="1"/>
    <x v="4"/>
    <x v="2"/>
    <x v="1"/>
  </r>
  <r>
    <n v="50159570"/>
    <x v="351"/>
    <n v="6185989"/>
    <n v="11036"/>
    <x v="53"/>
    <x v="2"/>
    <s v="Damen"/>
    <n v="3"/>
    <n v="68.058823529411768"/>
    <n v="204.1764705882353"/>
    <n v="39576"/>
    <x v="1"/>
    <x v="4"/>
    <x v="2"/>
    <x v="1"/>
  </r>
  <r>
    <n v="50159570"/>
    <x v="351"/>
    <n v="6185989"/>
    <n v="11777"/>
    <x v="29"/>
    <x v="2"/>
    <s v="Herren"/>
    <n v="2"/>
    <n v="63.016806722689076"/>
    <n v="126.03361344537815"/>
    <n v="39576"/>
    <x v="1"/>
    <x v="4"/>
    <x v="2"/>
    <x v="1"/>
  </r>
  <r>
    <n v="47441522"/>
    <x v="351"/>
    <n v="8653321"/>
    <n v="10339"/>
    <x v="7"/>
    <x v="0"/>
    <s v="Damen"/>
    <n v="2"/>
    <n v="130.24369747899161"/>
    <n v="260.48739495798321"/>
    <n v="51373"/>
    <x v="2"/>
    <x v="3"/>
    <x v="4"/>
    <x v="1"/>
  </r>
  <r>
    <n v="47441522"/>
    <x v="351"/>
    <n v="8653321"/>
    <n v="11561"/>
    <x v="13"/>
    <x v="2"/>
    <s v="Herren"/>
    <n v="2"/>
    <n v="66.378151260504197"/>
    <n v="132.75630252100839"/>
    <n v="51373"/>
    <x v="2"/>
    <x v="3"/>
    <x v="4"/>
    <x v="1"/>
  </r>
  <r>
    <n v="47441522"/>
    <x v="351"/>
    <n v="8653321"/>
    <n v="12430"/>
    <x v="61"/>
    <x v="3"/>
    <s v="Damen"/>
    <n v="2"/>
    <n v="256.29411764705884"/>
    <n v="512.58823529411768"/>
    <n v="51373"/>
    <x v="2"/>
    <x v="3"/>
    <x v="4"/>
    <x v="1"/>
  </r>
  <r>
    <n v="91315338"/>
    <x v="352"/>
    <n v="1395608"/>
    <n v="11175"/>
    <x v="21"/>
    <x v="2"/>
    <s v="Damen"/>
    <n v="2"/>
    <n v="71.420168067226896"/>
    <n v="142.84033613445379"/>
    <s v="01896"/>
    <x v="1"/>
    <x v="11"/>
    <x v="1"/>
    <x v="3"/>
  </r>
  <r>
    <n v="89449891"/>
    <x v="352"/>
    <n v="1398002"/>
    <n v="10828"/>
    <x v="28"/>
    <x v="0"/>
    <s v="Herren"/>
    <n v="2"/>
    <n v="136.96638655462186"/>
    <n v="273.93277310924373"/>
    <n v="26382"/>
    <x v="3"/>
    <x v="9"/>
    <x v="0"/>
    <x v="4"/>
  </r>
  <r>
    <n v="89449891"/>
    <x v="352"/>
    <n v="1398002"/>
    <n v="11036"/>
    <x v="53"/>
    <x v="2"/>
    <s v="Damen"/>
    <n v="3"/>
    <n v="68.058823529411768"/>
    <n v="204.1764705882353"/>
    <n v="26382"/>
    <x v="3"/>
    <x v="9"/>
    <x v="0"/>
    <x v="4"/>
  </r>
  <r>
    <n v="89449891"/>
    <x v="352"/>
    <n v="1398002"/>
    <n v="12430"/>
    <x v="61"/>
    <x v="3"/>
    <s v="Damen"/>
    <n v="2"/>
    <n v="256.29411764705884"/>
    <n v="512.58823529411768"/>
    <n v="26382"/>
    <x v="3"/>
    <x v="9"/>
    <x v="0"/>
    <x v="4"/>
  </r>
  <r>
    <n v="89449891"/>
    <x v="352"/>
    <n v="1398002"/>
    <n v="13337"/>
    <x v="23"/>
    <x v="1"/>
    <s v="Herren"/>
    <n v="2"/>
    <n v="118.47899159663866"/>
    <n v="236.95798319327733"/>
    <n v="26382"/>
    <x v="3"/>
    <x v="9"/>
    <x v="0"/>
    <x v="4"/>
  </r>
  <r>
    <n v="89449891"/>
    <x v="352"/>
    <n v="1398002"/>
    <n v="13337"/>
    <x v="23"/>
    <x v="1"/>
    <s v="Herren"/>
    <n v="3"/>
    <n v="118.47899159663866"/>
    <n v="355.43697478991601"/>
    <n v="26382"/>
    <x v="3"/>
    <x v="9"/>
    <x v="0"/>
    <x v="4"/>
  </r>
  <r>
    <n v="58122502"/>
    <x v="352"/>
    <n v="7538712"/>
    <n v="11036"/>
    <x v="53"/>
    <x v="2"/>
    <s v="Damen"/>
    <n v="3"/>
    <n v="68.058823529411768"/>
    <n v="204.1764705882353"/>
    <n v="16359"/>
    <x v="1"/>
    <x v="2"/>
    <x v="2"/>
    <x v="1"/>
  </r>
  <r>
    <n v="58122502"/>
    <x v="352"/>
    <n v="7538712"/>
    <n v="13071"/>
    <x v="43"/>
    <x v="1"/>
    <s v="Herren"/>
    <n v="3"/>
    <n v="122.68067226890757"/>
    <n v="368.0420168067227"/>
    <n v="16359"/>
    <x v="1"/>
    <x v="2"/>
    <x v="2"/>
    <x v="1"/>
  </r>
  <r>
    <n v="58122502"/>
    <x v="352"/>
    <n v="7538712"/>
    <n v="13071"/>
    <x v="43"/>
    <x v="1"/>
    <s v="Herren"/>
    <n v="2"/>
    <n v="122.68067226890757"/>
    <n v="245.36134453781514"/>
    <n v="16359"/>
    <x v="1"/>
    <x v="2"/>
    <x v="2"/>
    <x v="1"/>
  </r>
  <r>
    <n v="20111187"/>
    <x v="352"/>
    <n v="7215325"/>
    <n v="12058"/>
    <x v="44"/>
    <x v="3"/>
    <s v="Damen"/>
    <n v="3"/>
    <n v="267.218487394958"/>
    <n v="801.65546218487407"/>
    <n v="18581"/>
    <x v="3"/>
    <x v="8"/>
    <x v="1"/>
    <x v="1"/>
  </r>
  <r>
    <n v="20111187"/>
    <x v="352"/>
    <n v="7215325"/>
    <n v="12149"/>
    <x v="27"/>
    <x v="3"/>
    <s v="Damen"/>
    <n v="3"/>
    <n v="264.69747899159665"/>
    <n v="794.09243697478996"/>
    <n v="18581"/>
    <x v="3"/>
    <x v="8"/>
    <x v="1"/>
    <x v="1"/>
  </r>
  <r>
    <n v="20111187"/>
    <x v="352"/>
    <n v="7215325"/>
    <n v="13405"/>
    <x v="36"/>
    <x v="1"/>
    <s v="Damen"/>
    <n v="3"/>
    <n v="116.79831932773111"/>
    <n v="350.39495798319331"/>
    <n v="18581"/>
    <x v="3"/>
    <x v="8"/>
    <x v="1"/>
    <x v="1"/>
  </r>
  <r>
    <n v="98893367"/>
    <x v="353"/>
    <n v="8450455"/>
    <n v="11777"/>
    <x v="29"/>
    <x v="2"/>
    <s v="Herren"/>
    <n v="2"/>
    <n v="63.016806722689076"/>
    <n v="126.03361344537815"/>
    <n v="53474"/>
    <x v="2"/>
    <x v="7"/>
    <x v="2"/>
    <x v="2"/>
  </r>
  <r>
    <n v="65340476"/>
    <x v="353"/>
    <n v="2571611"/>
    <n v="11156"/>
    <x v="14"/>
    <x v="2"/>
    <s v="Herren"/>
    <n v="2"/>
    <n v="74.78151260504201"/>
    <n v="149.56302521008402"/>
    <n v="67251"/>
    <x v="2"/>
    <x v="7"/>
    <x v="1"/>
    <x v="0"/>
  </r>
  <r>
    <n v="65340476"/>
    <x v="353"/>
    <n v="2571611"/>
    <n v="11518"/>
    <x v="6"/>
    <x v="2"/>
    <s v="Herren"/>
    <n v="2"/>
    <n v="63.016806722689076"/>
    <n v="126.03361344537815"/>
    <n v="67251"/>
    <x v="2"/>
    <x v="7"/>
    <x v="1"/>
    <x v="0"/>
  </r>
  <r>
    <n v="65340476"/>
    <x v="353"/>
    <n v="2571611"/>
    <n v="12551"/>
    <x v="22"/>
    <x v="3"/>
    <s v="Herren"/>
    <n v="2"/>
    <n v="259.65546218487395"/>
    <n v="519.31092436974791"/>
    <n v="67251"/>
    <x v="2"/>
    <x v="7"/>
    <x v="1"/>
    <x v="0"/>
  </r>
  <r>
    <n v="65340476"/>
    <x v="353"/>
    <n v="2571611"/>
    <n v="13320"/>
    <x v="18"/>
    <x v="1"/>
    <s v="Herren"/>
    <n v="2"/>
    <n v="110.07563025210085"/>
    <n v="220.1512605042017"/>
    <n v="67251"/>
    <x v="2"/>
    <x v="7"/>
    <x v="1"/>
    <x v="0"/>
  </r>
  <r>
    <n v="65340476"/>
    <x v="353"/>
    <n v="2571611"/>
    <n v="13397"/>
    <x v="35"/>
    <x v="1"/>
    <s v="Damen"/>
    <n v="2"/>
    <n v="117.63865546218489"/>
    <n v="235.27731092436977"/>
    <n v="67251"/>
    <x v="2"/>
    <x v="7"/>
    <x v="1"/>
    <x v="0"/>
  </r>
  <r>
    <n v="18072711"/>
    <x v="353"/>
    <n v="9371281"/>
    <n v="11969"/>
    <x v="59"/>
    <x v="2"/>
    <s v="Damen"/>
    <n v="3"/>
    <n v="66.378151260504197"/>
    <n v="199.1344537815126"/>
    <n v="48612"/>
    <x v="2"/>
    <x v="3"/>
    <x v="4"/>
    <x v="1"/>
  </r>
  <r>
    <n v="48776075"/>
    <x v="354"/>
    <n v="4769705"/>
    <n v="13699"/>
    <x v="25"/>
    <x v="1"/>
    <s v="Damen"/>
    <n v="2"/>
    <n v="119.31932773109244"/>
    <n v="238.63865546218489"/>
    <n v="51465"/>
    <x v="2"/>
    <x v="3"/>
    <x v="1"/>
    <x v="1"/>
  </r>
  <r>
    <n v="47238453"/>
    <x v="354"/>
    <n v="7874611"/>
    <n v="12098"/>
    <x v="58"/>
    <x v="3"/>
    <s v="Herren"/>
    <n v="2"/>
    <n v="257.97478991596643"/>
    <n v="515.94957983193285"/>
    <n v="61203"/>
    <x v="2"/>
    <x v="5"/>
    <x v="0"/>
    <x v="1"/>
  </r>
  <r>
    <n v="91718645"/>
    <x v="354"/>
    <n v="5269141"/>
    <n v="13071"/>
    <x v="43"/>
    <x v="1"/>
    <s v="Herren"/>
    <n v="2"/>
    <n v="122.68067226890757"/>
    <n v="245.36134453781514"/>
    <n v="86551"/>
    <x v="0"/>
    <x v="6"/>
    <x v="2"/>
    <x v="3"/>
  </r>
  <r>
    <n v="75254724"/>
    <x v="355"/>
    <n v="8881674"/>
    <n v="12149"/>
    <x v="27"/>
    <x v="3"/>
    <s v="Damen"/>
    <n v="2"/>
    <n v="264.69747899159665"/>
    <n v="529.39495798319331"/>
    <n v="16909"/>
    <x v="1"/>
    <x v="2"/>
    <x v="1"/>
    <x v="0"/>
  </r>
  <r>
    <n v="22009636"/>
    <x v="355"/>
    <n v="4113889"/>
    <n v="10561"/>
    <x v="19"/>
    <x v="0"/>
    <s v="Herren"/>
    <n v="3"/>
    <n v="133.60504201680675"/>
    <n v="400.81512605042025"/>
    <n v="91737"/>
    <x v="0"/>
    <x v="6"/>
    <x v="0"/>
    <x v="1"/>
  </r>
  <r>
    <n v="66817512"/>
    <x v="355"/>
    <n v="5154196"/>
    <n v="12710"/>
    <x v="56"/>
    <x v="3"/>
    <s v="Damen"/>
    <n v="3"/>
    <n v="259.65546218487395"/>
    <n v="778.96638655462186"/>
    <n v="53840"/>
    <x v="2"/>
    <x v="3"/>
    <x v="3"/>
    <x v="0"/>
  </r>
  <r>
    <n v="22009636"/>
    <x v="355"/>
    <n v="4113889"/>
    <n v="10561"/>
    <x v="19"/>
    <x v="0"/>
    <s v="Herren"/>
    <n v="2"/>
    <n v="133.60504201680675"/>
    <n v="267.2100840336135"/>
    <n v="91737"/>
    <x v="0"/>
    <x v="6"/>
    <x v="0"/>
    <x v="1"/>
  </r>
  <r>
    <n v="22009636"/>
    <x v="355"/>
    <n v="4113889"/>
    <n v="13355"/>
    <x v="55"/>
    <x v="1"/>
    <s v="Herren"/>
    <n v="2"/>
    <n v="123.52100840336136"/>
    <n v="247.04201680672273"/>
    <n v="91737"/>
    <x v="0"/>
    <x v="6"/>
    <x v="0"/>
    <x v="1"/>
  </r>
  <r>
    <n v="58865135"/>
    <x v="356"/>
    <n v="5984501"/>
    <n v="12499"/>
    <x v="42"/>
    <x v="3"/>
    <s v="Damen"/>
    <n v="3"/>
    <n v="248.73109243697482"/>
    <n v="746.19327731092449"/>
    <n v="86399"/>
    <x v="0"/>
    <x v="6"/>
    <x v="4"/>
    <x v="1"/>
  </r>
  <r>
    <n v="58865135"/>
    <x v="356"/>
    <n v="5984501"/>
    <n v="12149"/>
    <x v="27"/>
    <x v="3"/>
    <s v="Damen"/>
    <n v="2"/>
    <n v="264.69747899159665"/>
    <n v="529.39495798319331"/>
    <n v="86399"/>
    <x v="0"/>
    <x v="6"/>
    <x v="4"/>
    <x v="1"/>
  </r>
  <r>
    <n v="43870878"/>
    <x v="356"/>
    <n v="3282602"/>
    <n v="10339"/>
    <x v="7"/>
    <x v="0"/>
    <s v="Damen"/>
    <n v="2"/>
    <n v="130.24369747899161"/>
    <n v="260.48739495798321"/>
    <n v="64743"/>
    <x v="2"/>
    <x v="5"/>
    <x v="1"/>
    <x v="1"/>
  </r>
  <r>
    <n v="43870878"/>
    <x v="356"/>
    <n v="3282602"/>
    <n v="12430"/>
    <x v="61"/>
    <x v="3"/>
    <s v="Damen"/>
    <n v="2"/>
    <n v="256.29411764705884"/>
    <n v="512.58823529411768"/>
    <n v="64743"/>
    <x v="2"/>
    <x v="5"/>
    <x v="1"/>
    <x v="1"/>
  </r>
  <r>
    <n v="43870878"/>
    <x v="356"/>
    <n v="3282602"/>
    <n v="13363"/>
    <x v="24"/>
    <x v="1"/>
    <s v="Herren"/>
    <n v="2"/>
    <n v="116.79831932773111"/>
    <n v="233.59663865546221"/>
    <n v="64743"/>
    <x v="2"/>
    <x v="5"/>
    <x v="1"/>
    <x v="1"/>
  </r>
  <r>
    <n v="58865135"/>
    <x v="356"/>
    <n v="5984501"/>
    <n v="13320"/>
    <x v="18"/>
    <x v="1"/>
    <s v="Herren"/>
    <n v="2"/>
    <n v="110.07563025210085"/>
    <n v="220.1512605042017"/>
    <n v="86399"/>
    <x v="0"/>
    <x v="6"/>
    <x v="4"/>
    <x v="1"/>
  </r>
  <r>
    <n v="27082248"/>
    <x v="356"/>
    <n v="5049219"/>
    <n v="10557"/>
    <x v="0"/>
    <x v="0"/>
    <s v="Herren"/>
    <n v="3"/>
    <n v="132.76470588235296"/>
    <n v="398.2941176470589"/>
    <n v="66953"/>
    <x v="2"/>
    <x v="7"/>
    <x v="2"/>
    <x v="1"/>
  </r>
  <r>
    <n v="25131855"/>
    <x v="356"/>
    <n v="9817377"/>
    <n v="11561"/>
    <x v="13"/>
    <x v="2"/>
    <s v="Herren"/>
    <n v="2"/>
    <n v="66.378151260504197"/>
    <n v="132.75630252100839"/>
    <n v="89269"/>
    <x v="0"/>
    <x v="6"/>
    <x v="1"/>
    <x v="1"/>
  </r>
  <r>
    <n v="34527232"/>
    <x v="357"/>
    <n v="6288406"/>
    <n v="12149"/>
    <x v="27"/>
    <x v="3"/>
    <s v="Damen"/>
    <n v="1"/>
    <n v="264.69747899159665"/>
    <n v="264.69747899159665"/>
    <n v="93444"/>
    <x v="0"/>
    <x v="6"/>
    <x v="4"/>
    <x v="1"/>
  </r>
  <r>
    <n v="34527232"/>
    <x v="357"/>
    <n v="6288406"/>
    <n v="11175"/>
    <x v="21"/>
    <x v="2"/>
    <s v="Damen"/>
    <n v="3"/>
    <n v="71.420168067226896"/>
    <n v="214.2605042016807"/>
    <n v="93444"/>
    <x v="0"/>
    <x v="6"/>
    <x v="4"/>
    <x v="1"/>
  </r>
  <r>
    <n v="93937387"/>
    <x v="358"/>
    <n v="6271089"/>
    <n v="13651"/>
    <x v="39"/>
    <x v="1"/>
    <s v="Herren"/>
    <n v="2"/>
    <n v="112.5966386554622"/>
    <n v="225.1932773109244"/>
    <n v="32312"/>
    <x v="2"/>
    <x v="3"/>
    <x v="1"/>
    <x v="3"/>
  </r>
  <r>
    <n v="55241609"/>
    <x v="358"/>
    <n v="8145717"/>
    <n v="10557"/>
    <x v="0"/>
    <x v="0"/>
    <s v="Herren"/>
    <n v="3"/>
    <n v="132.76470588235296"/>
    <n v="398.2941176470589"/>
    <s v="07768"/>
    <x v="1"/>
    <x v="1"/>
    <x v="4"/>
    <x v="1"/>
  </r>
  <r>
    <n v="55241609"/>
    <x v="358"/>
    <n v="8145717"/>
    <n v="12495"/>
    <x v="54"/>
    <x v="3"/>
    <s v="Damen"/>
    <n v="3"/>
    <n v="264.69747899159665"/>
    <n v="794.09243697478996"/>
    <s v="07768"/>
    <x v="1"/>
    <x v="1"/>
    <x v="4"/>
    <x v="1"/>
  </r>
  <r>
    <n v="55241609"/>
    <x v="358"/>
    <n v="8145717"/>
    <n v="12495"/>
    <x v="54"/>
    <x v="3"/>
    <s v="Damen"/>
    <n v="3"/>
    <n v="264.69747899159665"/>
    <n v="794.09243697478996"/>
    <s v="07768"/>
    <x v="1"/>
    <x v="1"/>
    <x v="4"/>
    <x v="1"/>
  </r>
  <r>
    <n v="55241609"/>
    <x v="358"/>
    <n v="8145717"/>
    <n v="12634"/>
    <x v="41"/>
    <x v="3"/>
    <s v="Herren"/>
    <n v="3"/>
    <n v="265.53781512605042"/>
    <n v="796.61344537815125"/>
    <s v="07768"/>
    <x v="1"/>
    <x v="1"/>
    <x v="4"/>
    <x v="1"/>
  </r>
  <r>
    <n v="55241609"/>
    <x v="358"/>
    <n v="8145717"/>
    <n v="13320"/>
    <x v="18"/>
    <x v="1"/>
    <s v="Herren"/>
    <n v="3"/>
    <n v="110.07563025210085"/>
    <n v="330.22689075630257"/>
    <s v="07768"/>
    <x v="1"/>
    <x v="1"/>
    <x v="4"/>
    <x v="1"/>
  </r>
  <r>
    <n v="39904795"/>
    <x v="359"/>
    <n v="2639493"/>
    <n v="13071"/>
    <x v="43"/>
    <x v="1"/>
    <s v="Herren"/>
    <n v="3"/>
    <n v="122.68067226890757"/>
    <n v="368.0420168067227"/>
    <n v="73540"/>
    <x v="0"/>
    <x v="0"/>
    <x v="2"/>
    <x v="1"/>
  </r>
  <r>
    <n v="48083303"/>
    <x v="360"/>
    <n v="3710663"/>
    <n v="11156"/>
    <x v="14"/>
    <x v="2"/>
    <s v="Herren"/>
    <n v="3"/>
    <n v="74.78151260504201"/>
    <n v="224.34453781512605"/>
    <n v="55232"/>
    <x v="2"/>
    <x v="7"/>
    <x v="4"/>
    <x v="1"/>
  </r>
  <r>
    <n v="48083303"/>
    <x v="360"/>
    <n v="3710663"/>
    <n v="12551"/>
    <x v="22"/>
    <x v="3"/>
    <s v="Herren"/>
    <n v="3"/>
    <n v="259.65546218487395"/>
    <n v="778.96638655462186"/>
    <n v="55232"/>
    <x v="2"/>
    <x v="7"/>
    <x v="4"/>
    <x v="1"/>
  </r>
  <r>
    <n v="48083303"/>
    <x v="360"/>
    <n v="3710663"/>
    <n v="13363"/>
    <x v="24"/>
    <x v="1"/>
    <s v="Herren"/>
    <n v="2"/>
    <n v="116.79831932773111"/>
    <n v="233.59663865546221"/>
    <n v="55232"/>
    <x v="2"/>
    <x v="7"/>
    <x v="4"/>
    <x v="1"/>
  </r>
  <r>
    <n v="13040779"/>
    <x v="361"/>
    <n v="6280209"/>
    <n v="13337"/>
    <x v="23"/>
    <x v="1"/>
    <s v="Herren"/>
    <n v="3"/>
    <n v="118.47899159663866"/>
    <n v="355.43697478991601"/>
    <n v="75365"/>
    <x v="0"/>
    <x v="0"/>
    <x v="2"/>
    <x v="1"/>
  </r>
  <r>
    <n v="24177889"/>
    <x v="361"/>
    <n v="6961425"/>
    <n v="10430"/>
    <x v="51"/>
    <x v="0"/>
    <s v="Damen"/>
    <n v="2"/>
    <n v="140.32773109243698"/>
    <n v="280.65546218487395"/>
    <n v="54411"/>
    <x v="2"/>
    <x v="7"/>
    <x v="4"/>
    <x v="1"/>
  </r>
  <r>
    <n v="24177889"/>
    <x v="361"/>
    <n v="6961425"/>
    <n v="12495"/>
    <x v="54"/>
    <x v="3"/>
    <s v="Damen"/>
    <n v="3"/>
    <n v="264.69747899159665"/>
    <n v="794.09243697478996"/>
    <n v="54411"/>
    <x v="2"/>
    <x v="7"/>
    <x v="4"/>
    <x v="1"/>
  </r>
  <r>
    <n v="98854546"/>
    <x v="362"/>
    <n v="1398002"/>
    <n v="10430"/>
    <x v="51"/>
    <x v="0"/>
    <s v="Damen"/>
    <n v="2"/>
    <n v="140.32773109243698"/>
    <n v="280.65546218487395"/>
    <n v="26382"/>
    <x v="3"/>
    <x v="9"/>
    <x v="2"/>
    <x v="2"/>
  </r>
  <r>
    <n v="31998975"/>
    <x v="362"/>
    <n v="2115746"/>
    <n v="10828"/>
    <x v="28"/>
    <x v="0"/>
    <s v="Herren"/>
    <n v="2"/>
    <n v="136.96638655462186"/>
    <n v="273.93277310924373"/>
    <n v="49201"/>
    <x v="3"/>
    <x v="9"/>
    <x v="2"/>
    <x v="1"/>
  </r>
  <r>
    <n v="31998975"/>
    <x v="362"/>
    <n v="2115746"/>
    <n v="12153"/>
    <x v="9"/>
    <x v="3"/>
    <s v="Herren"/>
    <n v="2"/>
    <n v="247.89075630252103"/>
    <n v="495.78151260504205"/>
    <n v="49201"/>
    <x v="3"/>
    <x v="9"/>
    <x v="2"/>
    <x v="1"/>
  </r>
  <r>
    <n v="31998975"/>
    <x v="362"/>
    <n v="2115746"/>
    <n v="12098"/>
    <x v="58"/>
    <x v="3"/>
    <s v="Herren"/>
    <n v="2"/>
    <n v="257.97478991596643"/>
    <n v="515.94957983193285"/>
    <n v="49201"/>
    <x v="3"/>
    <x v="9"/>
    <x v="2"/>
    <x v="1"/>
  </r>
  <r>
    <n v="31998975"/>
    <x v="362"/>
    <n v="2115746"/>
    <n v="13337"/>
    <x v="23"/>
    <x v="1"/>
    <s v="Herren"/>
    <n v="2"/>
    <n v="118.47899159663866"/>
    <n v="236.95798319327733"/>
    <n v="49201"/>
    <x v="3"/>
    <x v="9"/>
    <x v="2"/>
    <x v="1"/>
  </r>
  <r>
    <n v="31998975"/>
    <x v="362"/>
    <n v="2115746"/>
    <n v="13394"/>
    <x v="57"/>
    <x v="1"/>
    <s v="Herren"/>
    <n v="2"/>
    <n v="123.52100840336136"/>
    <n v="247.04201680672273"/>
    <n v="49201"/>
    <x v="3"/>
    <x v="9"/>
    <x v="2"/>
    <x v="1"/>
  </r>
  <r>
    <n v="68883006"/>
    <x v="363"/>
    <n v="7082096"/>
    <n v="11310"/>
    <x v="49"/>
    <x v="2"/>
    <s v="Herren"/>
    <n v="2"/>
    <n v="71.420168067226896"/>
    <n v="142.84033613445379"/>
    <n v="58566"/>
    <x v="2"/>
    <x v="3"/>
    <x v="3"/>
    <x v="0"/>
  </r>
  <r>
    <n v="29599788"/>
    <x v="363"/>
    <n v="4156785"/>
    <n v="13791"/>
    <x v="1"/>
    <x v="1"/>
    <s v="Damen"/>
    <n v="3"/>
    <n v="125.20168067226892"/>
    <n v="375.60504201680675"/>
    <n v="95444"/>
    <x v="0"/>
    <x v="6"/>
    <x v="1"/>
    <x v="1"/>
  </r>
  <r>
    <n v="29940826"/>
    <x v="364"/>
    <n v="4354337"/>
    <n v="11156"/>
    <x v="14"/>
    <x v="2"/>
    <s v="Herren"/>
    <n v="3"/>
    <n v="74.78151260504201"/>
    <n v="224.34453781512605"/>
    <n v="45731"/>
    <x v="2"/>
    <x v="3"/>
    <x v="4"/>
    <x v="1"/>
  </r>
  <r>
    <n v="29940826"/>
    <x v="364"/>
    <n v="4354337"/>
    <n v="12849"/>
    <x v="10"/>
    <x v="3"/>
    <s v="Herren"/>
    <n v="2"/>
    <n v="255.45378151260505"/>
    <n v="510.9075630252101"/>
    <n v="45731"/>
    <x v="2"/>
    <x v="3"/>
    <x v="4"/>
    <x v="1"/>
  </r>
  <r>
    <n v="29940826"/>
    <x v="364"/>
    <n v="4354337"/>
    <n v="13405"/>
    <x v="36"/>
    <x v="1"/>
    <s v="Damen"/>
    <n v="2"/>
    <n v="116.79831932773111"/>
    <n v="233.59663865546221"/>
    <n v="45731"/>
    <x v="2"/>
    <x v="3"/>
    <x v="4"/>
    <x v="1"/>
  </r>
  <r>
    <n v="86540805"/>
    <x v="364"/>
    <n v="7493806"/>
    <n v="11431"/>
    <x v="45"/>
    <x v="2"/>
    <s v="Damen"/>
    <n v="2"/>
    <n v="63.857142857142854"/>
    <n v="127.71428571428571"/>
    <n v="95671"/>
    <x v="0"/>
    <x v="6"/>
    <x v="4"/>
    <x v="0"/>
  </r>
  <r>
    <n v="83625105"/>
    <x v="365"/>
    <n v="4725857"/>
    <n v="12899"/>
    <x v="8"/>
    <x v="3"/>
    <s v="Damen"/>
    <n v="2"/>
    <n v="268.05882352941177"/>
    <n v="536.11764705882354"/>
    <n v="48529"/>
    <x v="3"/>
    <x v="9"/>
    <x v="3"/>
    <x v="0"/>
  </r>
  <r>
    <n v="83625105"/>
    <x v="365"/>
    <n v="4725857"/>
    <n v="12086"/>
    <x v="16"/>
    <x v="3"/>
    <s v="Herren"/>
    <n v="2"/>
    <n v="248.73109243697482"/>
    <n v="497.46218487394964"/>
    <n v="48529"/>
    <x v="3"/>
    <x v="9"/>
    <x v="3"/>
    <x v="0"/>
  </r>
  <r>
    <n v="83625105"/>
    <x v="365"/>
    <n v="4725857"/>
    <n v="13394"/>
    <x v="57"/>
    <x v="1"/>
    <s v="Herren"/>
    <n v="2"/>
    <n v="123.52100840336136"/>
    <n v="247.04201680672273"/>
    <n v="48529"/>
    <x v="3"/>
    <x v="9"/>
    <x v="3"/>
    <x v="0"/>
  </r>
  <r>
    <n v="76081990"/>
    <x v="365"/>
    <n v="9999582"/>
    <n v="13111"/>
    <x v="34"/>
    <x v="1"/>
    <s v="Damen"/>
    <n v="2"/>
    <n v="113.43697478991598"/>
    <n v="226.87394957983196"/>
    <n v="41460"/>
    <x v="2"/>
    <x v="3"/>
    <x v="4"/>
    <x v="0"/>
  </r>
  <r>
    <n v="76081990"/>
    <x v="365"/>
    <n v="9999582"/>
    <n v="13363"/>
    <x v="24"/>
    <x v="1"/>
    <s v="Herren"/>
    <n v="3"/>
    <n v="116.79831932773111"/>
    <n v="350.39495798319331"/>
    <n v="41460"/>
    <x v="2"/>
    <x v="3"/>
    <x v="4"/>
    <x v="0"/>
  </r>
  <r>
    <n v="55494158"/>
    <x v="365"/>
    <n v="9038026"/>
    <n v="10828"/>
    <x v="28"/>
    <x v="0"/>
    <s v="Herren"/>
    <n v="3"/>
    <n v="136.96638655462186"/>
    <n v="410.89915966386559"/>
    <n v="25764"/>
    <x v="3"/>
    <x v="13"/>
    <x v="1"/>
    <x v="1"/>
  </r>
  <r>
    <n v="55494158"/>
    <x v="365"/>
    <n v="9038026"/>
    <n v="11400"/>
    <x v="52"/>
    <x v="2"/>
    <s v="Damen"/>
    <n v="2"/>
    <n v="63.857142857142854"/>
    <n v="127.71428571428571"/>
    <n v="25764"/>
    <x v="3"/>
    <x v="13"/>
    <x v="1"/>
    <x v="1"/>
  </r>
  <r>
    <n v="55494158"/>
    <x v="365"/>
    <n v="9038026"/>
    <n v="12551"/>
    <x v="22"/>
    <x v="3"/>
    <s v="Herren"/>
    <n v="2"/>
    <n v="259.65546218487395"/>
    <n v="519.31092436974791"/>
    <n v="25764"/>
    <x v="3"/>
    <x v="13"/>
    <x v="1"/>
    <x v="1"/>
  </r>
  <r>
    <n v="35952364"/>
    <x v="365"/>
    <n v="5689141"/>
    <n v="11175"/>
    <x v="21"/>
    <x v="2"/>
    <s v="Damen"/>
    <n v="2"/>
    <n v="71.420168067226896"/>
    <n v="142.84033613445379"/>
    <n v="76829"/>
    <x v="2"/>
    <x v="7"/>
    <x v="4"/>
    <x v="1"/>
  </r>
  <r>
    <n v="35952364"/>
    <x v="365"/>
    <n v="5689141"/>
    <n v="11081"/>
    <x v="2"/>
    <x v="2"/>
    <s v="Damen"/>
    <n v="3"/>
    <n v="70.579831932773104"/>
    <n v="211.7394957983193"/>
    <n v="76829"/>
    <x v="2"/>
    <x v="7"/>
    <x v="4"/>
    <x v="1"/>
  </r>
  <r>
    <n v="35952364"/>
    <x v="365"/>
    <n v="5689141"/>
    <n v="13394"/>
    <x v="57"/>
    <x v="1"/>
    <s v="Herren"/>
    <n v="2"/>
    <n v="123.52100840336136"/>
    <n v="247.04201680672273"/>
    <n v="76829"/>
    <x v="2"/>
    <x v="7"/>
    <x v="4"/>
    <x v="1"/>
  </r>
  <r>
    <n v="89517317"/>
    <x v="366"/>
    <n v="8450455"/>
    <n v="13405"/>
    <x v="36"/>
    <x v="1"/>
    <s v="Damen"/>
    <n v="3"/>
    <n v="116.79831932773111"/>
    <n v="350.39495798319331"/>
    <n v="53474"/>
    <x v="2"/>
    <x v="7"/>
    <x v="1"/>
    <x v="4"/>
  </r>
  <r>
    <n v="65264828"/>
    <x v="367"/>
    <n v="1757717"/>
    <n v="10828"/>
    <x v="28"/>
    <x v="0"/>
    <s v="Herren"/>
    <n v="3"/>
    <n v="136.96638655462186"/>
    <n v="410.89915966386559"/>
    <n v="83043"/>
    <x v="0"/>
    <x v="6"/>
    <x v="1"/>
    <x v="0"/>
  </r>
  <r>
    <n v="87941539"/>
    <x v="367"/>
    <n v="9130538"/>
    <n v="13363"/>
    <x v="24"/>
    <x v="1"/>
    <s v="Herren"/>
    <n v="3"/>
    <n v="116.79831932773111"/>
    <n v="350.39495798319331"/>
    <n v="85049"/>
    <x v="0"/>
    <x v="6"/>
    <x v="4"/>
    <x v="0"/>
  </r>
  <r>
    <n v="65264828"/>
    <x v="367"/>
    <n v="1757717"/>
    <n v="11175"/>
    <x v="21"/>
    <x v="2"/>
    <s v="Damen"/>
    <n v="2"/>
    <n v="71.420168067226896"/>
    <n v="142.84033613445379"/>
    <n v="83043"/>
    <x v="0"/>
    <x v="6"/>
    <x v="1"/>
    <x v="0"/>
  </r>
  <r>
    <n v="65264828"/>
    <x v="367"/>
    <n v="1757717"/>
    <n v="11036"/>
    <x v="53"/>
    <x v="2"/>
    <s v="Damen"/>
    <n v="2"/>
    <n v="68.058823529411768"/>
    <n v="136.11764705882354"/>
    <n v="83043"/>
    <x v="0"/>
    <x v="6"/>
    <x v="1"/>
    <x v="0"/>
  </r>
  <r>
    <n v="82781047"/>
    <x v="368"/>
    <n v="3149325"/>
    <n v="11431"/>
    <x v="45"/>
    <x v="2"/>
    <s v="Damen"/>
    <n v="2"/>
    <n v="63.857142857142854"/>
    <n v="127.71428571428571"/>
    <n v="51674"/>
    <x v="2"/>
    <x v="3"/>
    <x v="0"/>
    <x v="0"/>
  </r>
  <r>
    <n v="82781047"/>
    <x v="368"/>
    <n v="3149325"/>
    <n v="12710"/>
    <x v="56"/>
    <x v="3"/>
    <s v="Damen"/>
    <n v="3"/>
    <n v="259.65546218487395"/>
    <n v="778.96638655462186"/>
    <n v="51674"/>
    <x v="2"/>
    <x v="3"/>
    <x v="0"/>
    <x v="0"/>
  </r>
  <r>
    <n v="82781047"/>
    <x v="368"/>
    <n v="3149325"/>
    <n v="13653"/>
    <x v="38"/>
    <x v="1"/>
    <s v="Damen"/>
    <n v="3"/>
    <n v="121.00000000000001"/>
    <n v="363.00000000000006"/>
    <n v="51674"/>
    <x v="2"/>
    <x v="3"/>
    <x v="0"/>
    <x v="0"/>
  </r>
  <r>
    <n v="76498577"/>
    <x v="368"/>
    <n v="1571605"/>
    <n v="13355"/>
    <x v="55"/>
    <x v="1"/>
    <s v="Herren"/>
    <n v="2"/>
    <n v="123.52100840336136"/>
    <n v="247.04201680672273"/>
    <n v="56377"/>
    <x v="2"/>
    <x v="7"/>
    <x v="0"/>
    <x v="0"/>
  </r>
  <r>
    <n v="49143112"/>
    <x v="368"/>
    <n v="3484070"/>
    <n v="10538"/>
    <x v="20"/>
    <x v="0"/>
    <s v="Herren"/>
    <n v="3"/>
    <n v="130.24369747899161"/>
    <n v="390.73109243697479"/>
    <n v="45549"/>
    <x v="2"/>
    <x v="3"/>
    <x v="0"/>
    <x v="1"/>
  </r>
  <r>
    <n v="49143112"/>
    <x v="368"/>
    <n v="3484070"/>
    <n v="10181"/>
    <x v="5"/>
    <x v="0"/>
    <s v="Herren"/>
    <n v="3"/>
    <n v="134.44537815126051"/>
    <n v="403.33613445378154"/>
    <n v="45549"/>
    <x v="2"/>
    <x v="3"/>
    <x v="0"/>
    <x v="1"/>
  </r>
  <r>
    <n v="49143112"/>
    <x v="368"/>
    <n v="3484070"/>
    <n v="10722"/>
    <x v="40"/>
    <x v="0"/>
    <s v="Herren"/>
    <n v="2"/>
    <n v="136.96638655462186"/>
    <n v="273.93277310924373"/>
    <n v="45549"/>
    <x v="2"/>
    <x v="3"/>
    <x v="0"/>
    <x v="1"/>
  </r>
  <r>
    <n v="76291337"/>
    <x v="369"/>
    <n v="5922112"/>
    <n v="11733"/>
    <x v="11"/>
    <x v="2"/>
    <s v="Damen"/>
    <n v="3"/>
    <n v="73.100840336134453"/>
    <n v="219.30252100840335"/>
    <n v="20038"/>
    <x v="3"/>
    <x v="8"/>
    <x v="1"/>
    <x v="0"/>
  </r>
  <r>
    <n v="76291337"/>
    <x v="369"/>
    <n v="5922112"/>
    <n v="12710"/>
    <x v="56"/>
    <x v="3"/>
    <s v="Damen"/>
    <n v="3"/>
    <n v="259.65546218487395"/>
    <n v="778.96638655462186"/>
    <n v="20038"/>
    <x v="3"/>
    <x v="8"/>
    <x v="1"/>
    <x v="0"/>
  </r>
  <r>
    <n v="76291337"/>
    <x v="369"/>
    <n v="5922112"/>
    <n v="13302"/>
    <x v="46"/>
    <x v="1"/>
    <s v="Damen"/>
    <n v="2"/>
    <n v="121.00000000000001"/>
    <n v="242.00000000000003"/>
    <n v="20038"/>
    <x v="3"/>
    <x v="8"/>
    <x v="1"/>
    <x v="0"/>
  </r>
  <r>
    <n v="65928528"/>
    <x v="369"/>
    <n v="7284898"/>
    <n v="10557"/>
    <x v="0"/>
    <x v="0"/>
    <s v="Herren"/>
    <n v="2"/>
    <n v="132.76470588235296"/>
    <n v="265.52941176470591"/>
    <s v="01983"/>
    <x v="1"/>
    <x v="2"/>
    <x v="4"/>
    <x v="0"/>
  </r>
  <r>
    <n v="65928528"/>
    <x v="369"/>
    <n v="7284898"/>
    <n v="11733"/>
    <x v="11"/>
    <x v="2"/>
    <s v="Damen"/>
    <n v="3"/>
    <n v="73.100840336134453"/>
    <n v="219.30252100840335"/>
    <s v="01983"/>
    <x v="1"/>
    <x v="2"/>
    <x v="4"/>
    <x v="0"/>
  </r>
  <r>
    <n v="65928528"/>
    <x v="369"/>
    <n v="7284898"/>
    <n v="13230"/>
    <x v="26"/>
    <x v="1"/>
    <s v="Damen"/>
    <n v="2"/>
    <n v="112.5966386554622"/>
    <n v="225.1932773109244"/>
    <s v="01983"/>
    <x v="1"/>
    <x v="2"/>
    <x v="4"/>
    <x v="0"/>
  </r>
  <r>
    <n v="96638467"/>
    <x v="369"/>
    <n v="5269141"/>
    <n v="10331"/>
    <x v="32"/>
    <x v="0"/>
    <s v="Herren"/>
    <n v="2"/>
    <n v="141.16806722689077"/>
    <n v="282.33613445378154"/>
    <n v="86551"/>
    <x v="0"/>
    <x v="6"/>
    <x v="1"/>
    <x v="2"/>
  </r>
  <r>
    <n v="18602752"/>
    <x v="370"/>
    <n v="3243688"/>
    <n v="10538"/>
    <x v="20"/>
    <x v="0"/>
    <s v="Herren"/>
    <n v="2"/>
    <n v="130.24369747899161"/>
    <n v="260.48739495798321"/>
    <n v="26441"/>
    <x v="3"/>
    <x v="9"/>
    <x v="0"/>
    <x v="1"/>
  </r>
  <r>
    <n v="78308816"/>
    <x v="371"/>
    <n v="1860702"/>
    <n v="11561"/>
    <x v="13"/>
    <x v="2"/>
    <s v="Herren"/>
    <n v="2"/>
    <n v="66.378151260504197"/>
    <n v="132.75630252100839"/>
    <n v="27749"/>
    <x v="3"/>
    <x v="9"/>
    <x v="4"/>
    <x v="0"/>
  </r>
  <r>
    <n v="63323561"/>
    <x v="371"/>
    <n v="4769196"/>
    <n v="13653"/>
    <x v="38"/>
    <x v="1"/>
    <s v="Damen"/>
    <n v="3"/>
    <n v="121.00000000000001"/>
    <n v="363.00000000000006"/>
    <n v="36404"/>
    <x v="1"/>
    <x v="1"/>
    <x v="4"/>
    <x v="1"/>
  </r>
  <r>
    <n v="31615612"/>
    <x v="371"/>
    <n v="5187509"/>
    <n v="13791"/>
    <x v="1"/>
    <x v="1"/>
    <s v="Damen"/>
    <n v="2"/>
    <n v="125.20168067226892"/>
    <n v="250.40336134453784"/>
    <n v="15755"/>
    <x v="1"/>
    <x v="2"/>
    <x v="2"/>
    <x v="1"/>
  </r>
  <r>
    <n v="39292244"/>
    <x v="372"/>
    <n v="8565671"/>
    <n v="12430"/>
    <x v="61"/>
    <x v="3"/>
    <s v="Damen"/>
    <n v="2"/>
    <n v="256.29411764705884"/>
    <n v="512.58823529411768"/>
    <n v="71665"/>
    <x v="0"/>
    <x v="0"/>
    <x v="1"/>
    <x v="1"/>
  </r>
  <r>
    <n v="27050353"/>
    <x v="372"/>
    <n v="9009988"/>
    <n v="12849"/>
    <x v="10"/>
    <x v="3"/>
    <s v="Herren"/>
    <n v="2"/>
    <n v="255.45378151260505"/>
    <n v="510.9075630252101"/>
    <n v="72379"/>
    <x v="0"/>
    <x v="0"/>
    <x v="2"/>
    <x v="1"/>
  </r>
  <r>
    <n v="27050353"/>
    <x v="372"/>
    <n v="9009988"/>
    <n v="10181"/>
    <x v="5"/>
    <x v="0"/>
    <s v="Herren"/>
    <n v="3"/>
    <n v="134.44537815126051"/>
    <n v="403.33613445378154"/>
    <n v="72379"/>
    <x v="0"/>
    <x v="0"/>
    <x v="2"/>
    <x v="1"/>
  </r>
  <r>
    <n v="51705093"/>
    <x v="372"/>
    <n v="6333770"/>
    <n v="11081"/>
    <x v="2"/>
    <x v="2"/>
    <s v="Damen"/>
    <n v="2"/>
    <n v="70.579831932773104"/>
    <n v="141.15966386554621"/>
    <n v="98673"/>
    <x v="1"/>
    <x v="1"/>
    <x v="3"/>
    <x v="1"/>
  </r>
  <r>
    <n v="45277057"/>
    <x v="372"/>
    <n v="9038021"/>
    <n v="12058"/>
    <x v="44"/>
    <x v="3"/>
    <s v="Damen"/>
    <n v="2"/>
    <n v="267.218487394958"/>
    <n v="534.43697478991601"/>
    <n v="32683"/>
    <x v="2"/>
    <x v="3"/>
    <x v="0"/>
    <x v="1"/>
  </r>
  <r>
    <n v="27050353"/>
    <x v="372"/>
    <n v="9009988"/>
    <n v="11561"/>
    <x v="13"/>
    <x v="2"/>
    <s v="Herren"/>
    <n v="3"/>
    <n v="66.378151260504197"/>
    <n v="199.1344537815126"/>
    <n v="72379"/>
    <x v="0"/>
    <x v="0"/>
    <x v="2"/>
    <x v="1"/>
  </r>
  <r>
    <n v="39292244"/>
    <x v="372"/>
    <n v="8565671"/>
    <n v="11040"/>
    <x v="37"/>
    <x v="2"/>
    <s v="Damen"/>
    <n v="3"/>
    <n v="65.537815126050418"/>
    <n v="196.61344537815125"/>
    <n v="71665"/>
    <x v="0"/>
    <x v="0"/>
    <x v="1"/>
    <x v="1"/>
  </r>
  <r>
    <n v="39292244"/>
    <x v="372"/>
    <n v="8565671"/>
    <n v="11561"/>
    <x v="13"/>
    <x v="2"/>
    <s v="Herren"/>
    <n v="2"/>
    <n v="66.378151260504197"/>
    <n v="132.75630252100839"/>
    <n v="71665"/>
    <x v="0"/>
    <x v="0"/>
    <x v="1"/>
    <x v="1"/>
  </r>
  <r>
    <n v="14555240"/>
    <x v="372"/>
    <n v="7783292"/>
    <n v="10181"/>
    <x v="5"/>
    <x v="0"/>
    <s v="Herren"/>
    <n v="2"/>
    <n v="134.44537815126051"/>
    <n v="268.89075630252103"/>
    <n v="16248"/>
    <x v="1"/>
    <x v="2"/>
    <x v="4"/>
    <x v="1"/>
  </r>
  <r>
    <n v="14555240"/>
    <x v="372"/>
    <n v="7783292"/>
    <n v="12149"/>
    <x v="27"/>
    <x v="3"/>
    <s v="Damen"/>
    <n v="3"/>
    <n v="264.69747899159665"/>
    <n v="794.09243697478996"/>
    <n v="16248"/>
    <x v="1"/>
    <x v="2"/>
    <x v="4"/>
    <x v="1"/>
  </r>
  <r>
    <n v="14555240"/>
    <x v="372"/>
    <n v="7783292"/>
    <n v="12735"/>
    <x v="50"/>
    <x v="3"/>
    <s v="Damen"/>
    <n v="2"/>
    <n v="268.05882352941177"/>
    <n v="536.11764705882354"/>
    <n v="16248"/>
    <x v="1"/>
    <x v="2"/>
    <x v="4"/>
    <x v="1"/>
  </r>
  <r>
    <n v="15161999"/>
    <x v="373"/>
    <n v="5269141"/>
    <n v="11175"/>
    <x v="21"/>
    <x v="2"/>
    <s v="Damen"/>
    <n v="3"/>
    <n v="71.420168067226896"/>
    <n v="214.2605042016807"/>
    <n v="86551"/>
    <x v="0"/>
    <x v="6"/>
    <x v="2"/>
    <x v="1"/>
  </r>
  <r>
    <n v="92992885"/>
    <x v="374"/>
    <n v="9765051"/>
    <n v="13363"/>
    <x v="24"/>
    <x v="1"/>
    <s v="Herren"/>
    <n v="2"/>
    <n v="116.79831932773111"/>
    <n v="233.59663865546221"/>
    <n v="59759"/>
    <x v="2"/>
    <x v="3"/>
    <x v="0"/>
    <x v="3"/>
  </r>
  <r>
    <n v="95826365"/>
    <x v="374"/>
    <n v="2494133"/>
    <n v="12086"/>
    <x v="16"/>
    <x v="3"/>
    <s v="Herren"/>
    <n v="2"/>
    <n v="248.73109243697482"/>
    <n v="497.46218487394964"/>
    <n v="72160"/>
    <x v="0"/>
    <x v="0"/>
    <x v="1"/>
    <x v="3"/>
  </r>
  <r>
    <n v="41017789"/>
    <x v="374"/>
    <n v="1584244"/>
    <n v="12499"/>
    <x v="42"/>
    <x v="3"/>
    <s v="Damen"/>
    <n v="2"/>
    <n v="248.73109243697482"/>
    <n v="497.46218487394964"/>
    <n v="73525"/>
    <x v="0"/>
    <x v="0"/>
    <x v="0"/>
    <x v="1"/>
  </r>
  <r>
    <n v="95826365"/>
    <x v="374"/>
    <n v="2494133"/>
    <n v="13699"/>
    <x v="25"/>
    <x v="1"/>
    <s v="Damen"/>
    <n v="3"/>
    <n v="119.31932773109244"/>
    <n v="357.9579831932773"/>
    <n v="72160"/>
    <x v="0"/>
    <x v="0"/>
    <x v="1"/>
    <x v="3"/>
  </r>
  <r>
    <n v="50212583"/>
    <x v="375"/>
    <n v="8747433"/>
    <n v="12551"/>
    <x v="22"/>
    <x v="3"/>
    <s v="Herren"/>
    <n v="2"/>
    <n v="259.65546218487395"/>
    <n v="519.31092436974791"/>
    <n v="82377"/>
    <x v="0"/>
    <x v="6"/>
    <x v="2"/>
    <x v="1"/>
  </r>
  <r>
    <n v="50212583"/>
    <x v="375"/>
    <n v="8747433"/>
    <n v="10538"/>
    <x v="20"/>
    <x v="0"/>
    <s v="Herren"/>
    <n v="2"/>
    <n v="130.24369747899161"/>
    <n v="260.48739495798321"/>
    <n v="82377"/>
    <x v="0"/>
    <x v="6"/>
    <x v="2"/>
    <x v="1"/>
  </r>
  <r>
    <n v="29443770"/>
    <x v="375"/>
    <n v="7198561"/>
    <n v="12499"/>
    <x v="42"/>
    <x v="3"/>
    <s v="Damen"/>
    <n v="3"/>
    <n v="248.73109243697482"/>
    <n v="746.19327731092449"/>
    <n v="69412"/>
    <x v="0"/>
    <x v="5"/>
    <x v="0"/>
    <x v="1"/>
  </r>
  <r>
    <n v="29443770"/>
    <x v="375"/>
    <n v="7198561"/>
    <n v="12899"/>
    <x v="8"/>
    <x v="3"/>
    <s v="Damen"/>
    <n v="2"/>
    <n v="268.05882352941177"/>
    <n v="536.11764705882354"/>
    <n v="69412"/>
    <x v="0"/>
    <x v="5"/>
    <x v="0"/>
    <x v="1"/>
  </r>
  <r>
    <n v="29443770"/>
    <x v="375"/>
    <n v="7198561"/>
    <n v="12499"/>
    <x v="42"/>
    <x v="3"/>
    <s v="Damen"/>
    <n v="3"/>
    <n v="248.73109243697482"/>
    <n v="746.19327731092449"/>
    <n v="69412"/>
    <x v="0"/>
    <x v="5"/>
    <x v="0"/>
    <x v="1"/>
  </r>
  <r>
    <n v="50212583"/>
    <x v="375"/>
    <n v="8747433"/>
    <n v="11561"/>
    <x v="13"/>
    <x v="2"/>
    <s v="Herren"/>
    <n v="3"/>
    <n v="66.378151260504197"/>
    <n v="199.1344537815126"/>
    <n v="82377"/>
    <x v="0"/>
    <x v="6"/>
    <x v="2"/>
    <x v="1"/>
  </r>
  <r>
    <n v="17560318"/>
    <x v="375"/>
    <n v="1697052"/>
    <n v="11310"/>
    <x v="49"/>
    <x v="2"/>
    <s v="Herren"/>
    <n v="3"/>
    <n v="71.420168067226896"/>
    <n v="214.2605042016807"/>
    <s v="04654"/>
    <x v="1"/>
    <x v="11"/>
    <x v="4"/>
    <x v="1"/>
  </r>
  <r>
    <n v="71588134"/>
    <x v="376"/>
    <n v="1046143"/>
    <n v="12149"/>
    <x v="27"/>
    <x v="3"/>
    <s v="Damen"/>
    <n v="2"/>
    <n v="264.69747899159665"/>
    <n v="529.39495798319331"/>
    <s v="01809"/>
    <x v="1"/>
    <x v="11"/>
    <x v="4"/>
    <x v="0"/>
  </r>
  <r>
    <n v="92706120"/>
    <x v="376"/>
    <n v="2162291"/>
    <n v="10722"/>
    <x v="40"/>
    <x v="0"/>
    <s v="Herren"/>
    <n v="2"/>
    <n v="136.96638655462186"/>
    <n v="273.93277310924373"/>
    <n v="87719"/>
    <x v="0"/>
    <x v="6"/>
    <x v="4"/>
    <x v="3"/>
  </r>
  <r>
    <n v="78303252"/>
    <x v="376"/>
    <n v="5348334"/>
    <n v="10430"/>
    <x v="51"/>
    <x v="0"/>
    <s v="Damen"/>
    <n v="2"/>
    <n v="140.32773109243698"/>
    <n v="280.65546218487395"/>
    <n v="74747"/>
    <x v="0"/>
    <x v="0"/>
    <x v="0"/>
    <x v="0"/>
  </r>
  <r>
    <n v="78303252"/>
    <x v="376"/>
    <n v="5348334"/>
    <n v="13583"/>
    <x v="30"/>
    <x v="1"/>
    <s v="Herren"/>
    <n v="2"/>
    <n v="110.07563025210085"/>
    <n v="220.1512605042017"/>
    <n v="74747"/>
    <x v="0"/>
    <x v="0"/>
    <x v="0"/>
    <x v="0"/>
  </r>
  <r>
    <n v="29992578"/>
    <x v="376"/>
    <n v="5164537"/>
    <n v="10430"/>
    <x v="51"/>
    <x v="0"/>
    <s v="Damen"/>
    <n v="2"/>
    <n v="140.32773109243698"/>
    <n v="280.65546218487395"/>
    <n v="56470"/>
    <x v="2"/>
    <x v="7"/>
    <x v="1"/>
    <x v="1"/>
  </r>
  <r>
    <n v="29992578"/>
    <x v="376"/>
    <n v="5164537"/>
    <n v="12849"/>
    <x v="10"/>
    <x v="3"/>
    <s v="Herren"/>
    <n v="2"/>
    <n v="255.45378151260505"/>
    <n v="510.9075630252101"/>
    <n v="56470"/>
    <x v="2"/>
    <x v="7"/>
    <x v="1"/>
    <x v="1"/>
  </r>
  <r>
    <n v="78303252"/>
    <x v="376"/>
    <n v="5348334"/>
    <n v="11175"/>
    <x v="21"/>
    <x v="2"/>
    <s v="Damen"/>
    <n v="2"/>
    <n v="71.420168067226896"/>
    <n v="142.84033613445379"/>
    <n v="74747"/>
    <x v="0"/>
    <x v="0"/>
    <x v="0"/>
    <x v="0"/>
  </r>
  <r>
    <n v="59450878"/>
    <x v="377"/>
    <n v="5350109"/>
    <n v="10538"/>
    <x v="20"/>
    <x v="0"/>
    <s v="Herren"/>
    <n v="2"/>
    <n v="130.24369747899161"/>
    <n v="260.48739495798321"/>
    <n v="53639"/>
    <x v="2"/>
    <x v="3"/>
    <x v="2"/>
    <x v="1"/>
  </r>
  <r>
    <n v="44356552"/>
    <x v="377"/>
    <n v="8182866"/>
    <n v="10722"/>
    <x v="40"/>
    <x v="0"/>
    <s v="Herren"/>
    <n v="2"/>
    <n v="136.96638655462186"/>
    <n v="273.93277310924373"/>
    <n v="37327"/>
    <x v="1"/>
    <x v="1"/>
    <x v="2"/>
    <x v="1"/>
  </r>
  <r>
    <n v="44356552"/>
    <x v="377"/>
    <n v="8182866"/>
    <n v="13320"/>
    <x v="18"/>
    <x v="1"/>
    <s v="Herren"/>
    <n v="2"/>
    <n v="110.07563025210085"/>
    <n v="220.1512605042017"/>
    <n v="37327"/>
    <x v="1"/>
    <x v="1"/>
    <x v="2"/>
    <x v="1"/>
  </r>
  <r>
    <n v="80664819"/>
    <x v="377"/>
    <n v="3867745"/>
    <n v="13699"/>
    <x v="25"/>
    <x v="1"/>
    <s v="Damen"/>
    <n v="2"/>
    <n v="119.31932773109244"/>
    <n v="238.63865546218489"/>
    <n v="72070"/>
    <x v="0"/>
    <x v="0"/>
    <x v="3"/>
    <x v="0"/>
  </r>
  <r>
    <n v="66368559"/>
    <x v="378"/>
    <n v="7102255"/>
    <n v="11431"/>
    <x v="45"/>
    <x v="2"/>
    <s v="Damen"/>
    <n v="3"/>
    <n v="63.857142857142854"/>
    <n v="191.57142857142856"/>
    <s v="06571"/>
    <x v="1"/>
    <x v="1"/>
    <x v="0"/>
    <x v="0"/>
  </r>
  <r>
    <n v="66368559"/>
    <x v="378"/>
    <n v="7102255"/>
    <n v="11561"/>
    <x v="13"/>
    <x v="2"/>
    <s v="Herren"/>
    <n v="3"/>
    <n v="66.378151260504197"/>
    <n v="199.1344537815126"/>
    <s v="06571"/>
    <x v="1"/>
    <x v="1"/>
    <x v="0"/>
    <x v="0"/>
  </r>
  <r>
    <n v="66368559"/>
    <x v="378"/>
    <n v="7102255"/>
    <n v="11400"/>
    <x v="52"/>
    <x v="2"/>
    <s v="Damen"/>
    <n v="2"/>
    <n v="63.857142857142854"/>
    <n v="127.71428571428571"/>
    <s v="06571"/>
    <x v="1"/>
    <x v="1"/>
    <x v="0"/>
    <x v="0"/>
  </r>
  <r>
    <n v="66368559"/>
    <x v="378"/>
    <n v="7102255"/>
    <n v="11175"/>
    <x v="21"/>
    <x v="2"/>
    <s v="Damen"/>
    <n v="3"/>
    <n v="71.420168067226896"/>
    <n v="214.2605042016807"/>
    <s v="06571"/>
    <x v="1"/>
    <x v="1"/>
    <x v="0"/>
    <x v="0"/>
  </r>
  <r>
    <n v="66368559"/>
    <x v="378"/>
    <n v="7102255"/>
    <n v="12710"/>
    <x v="56"/>
    <x v="3"/>
    <s v="Damen"/>
    <n v="3"/>
    <n v="259.65546218487395"/>
    <n v="778.96638655462186"/>
    <s v="06571"/>
    <x v="1"/>
    <x v="1"/>
    <x v="0"/>
    <x v="0"/>
  </r>
  <r>
    <n v="33706067"/>
    <x v="378"/>
    <n v="5898895"/>
    <n v="12735"/>
    <x v="50"/>
    <x v="3"/>
    <s v="Damen"/>
    <n v="2"/>
    <n v="268.05882352941177"/>
    <n v="536.11764705882354"/>
    <n v="99867"/>
    <x v="1"/>
    <x v="1"/>
    <x v="1"/>
    <x v="1"/>
  </r>
  <r>
    <n v="51743813"/>
    <x v="378"/>
    <n v="2237408"/>
    <n v="11733"/>
    <x v="11"/>
    <x v="2"/>
    <s v="Damen"/>
    <n v="3"/>
    <n v="73.100840336134453"/>
    <n v="219.30252100840335"/>
    <n v="97650"/>
    <x v="0"/>
    <x v="6"/>
    <x v="4"/>
    <x v="1"/>
  </r>
  <r>
    <n v="81521109"/>
    <x v="378"/>
    <n v="2247062"/>
    <n v="11969"/>
    <x v="59"/>
    <x v="2"/>
    <s v="Damen"/>
    <n v="3"/>
    <n v="66.378151260504197"/>
    <n v="199.1344537815126"/>
    <n v="91315"/>
    <x v="0"/>
    <x v="6"/>
    <x v="4"/>
    <x v="0"/>
  </r>
  <r>
    <n v="13027949"/>
    <x v="378"/>
    <n v="7102255"/>
    <n v="13230"/>
    <x v="26"/>
    <x v="1"/>
    <s v="Damen"/>
    <n v="2"/>
    <n v="112.5966386554622"/>
    <n v="225.1932773109244"/>
    <s v="06571"/>
    <x v="1"/>
    <x v="1"/>
    <x v="1"/>
    <x v="1"/>
  </r>
  <r>
    <n v="12714069"/>
    <x v="378"/>
    <n v="8450455"/>
    <n v="11156"/>
    <x v="14"/>
    <x v="2"/>
    <s v="Herren"/>
    <n v="3"/>
    <n v="74.78151260504201"/>
    <n v="224.34453781512605"/>
    <n v="53474"/>
    <x v="2"/>
    <x v="7"/>
    <x v="4"/>
    <x v="1"/>
  </r>
  <r>
    <n v="93580488"/>
    <x v="379"/>
    <n v="1346358"/>
    <n v="11036"/>
    <x v="53"/>
    <x v="2"/>
    <s v="Damen"/>
    <n v="2"/>
    <n v="68.058823529411768"/>
    <n v="136.11764705882354"/>
    <n v="51545"/>
    <x v="2"/>
    <x v="3"/>
    <x v="0"/>
    <x v="3"/>
  </r>
  <r>
    <n v="93580488"/>
    <x v="379"/>
    <n v="1346358"/>
    <n v="12725"/>
    <x v="3"/>
    <x v="3"/>
    <s v="Herren"/>
    <n v="3"/>
    <n v="263.85714285714289"/>
    <n v="791.57142857142867"/>
    <n v="51545"/>
    <x v="2"/>
    <x v="3"/>
    <x v="0"/>
    <x v="3"/>
  </r>
  <r>
    <n v="93580488"/>
    <x v="379"/>
    <n v="1346358"/>
    <n v="12086"/>
    <x v="16"/>
    <x v="3"/>
    <s v="Herren"/>
    <n v="2"/>
    <n v="248.73109243697482"/>
    <n v="497.46218487394964"/>
    <n v="51545"/>
    <x v="2"/>
    <x v="3"/>
    <x v="0"/>
    <x v="3"/>
  </r>
  <r>
    <n v="70626390"/>
    <x v="380"/>
    <n v="4407391"/>
    <n v="11777"/>
    <x v="29"/>
    <x v="2"/>
    <s v="Herren"/>
    <n v="3"/>
    <n v="63.016806722689076"/>
    <n v="189.05042016806723"/>
    <n v="25899"/>
    <x v="3"/>
    <x v="13"/>
    <x v="1"/>
    <x v="0"/>
  </r>
  <r>
    <n v="70626390"/>
    <x v="380"/>
    <n v="4407391"/>
    <n v="12634"/>
    <x v="41"/>
    <x v="3"/>
    <s v="Herren"/>
    <n v="2"/>
    <n v="265.53781512605042"/>
    <n v="531.07563025210084"/>
    <n v="25899"/>
    <x v="3"/>
    <x v="13"/>
    <x v="1"/>
    <x v="0"/>
  </r>
  <r>
    <n v="70626390"/>
    <x v="380"/>
    <n v="4407391"/>
    <n v="13405"/>
    <x v="36"/>
    <x v="1"/>
    <s v="Damen"/>
    <n v="2"/>
    <n v="116.79831932773111"/>
    <n v="233.59663865546221"/>
    <n v="25899"/>
    <x v="3"/>
    <x v="13"/>
    <x v="1"/>
    <x v="0"/>
  </r>
  <r>
    <n v="90362394"/>
    <x v="380"/>
    <n v="2053301"/>
    <n v="10828"/>
    <x v="28"/>
    <x v="0"/>
    <s v="Herren"/>
    <n v="1"/>
    <n v="136.96638655462186"/>
    <n v="136.96638655462186"/>
    <n v="95119"/>
    <x v="0"/>
    <x v="6"/>
    <x v="0"/>
    <x v="4"/>
  </r>
  <r>
    <n v="55453839"/>
    <x v="381"/>
    <n v="6608156"/>
    <n v="10339"/>
    <x v="7"/>
    <x v="0"/>
    <s v="Damen"/>
    <n v="2"/>
    <n v="130.24369747899161"/>
    <n v="260.48739495798321"/>
    <n v="99423"/>
    <x v="1"/>
    <x v="1"/>
    <x v="4"/>
    <x v="1"/>
  </r>
  <r>
    <n v="55453839"/>
    <x v="381"/>
    <n v="6608156"/>
    <n v="12849"/>
    <x v="10"/>
    <x v="3"/>
    <s v="Herren"/>
    <n v="2"/>
    <n v="255.45378151260505"/>
    <n v="510.9075630252101"/>
    <n v="99423"/>
    <x v="1"/>
    <x v="1"/>
    <x v="4"/>
    <x v="1"/>
  </r>
  <r>
    <n v="55453839"/>
    <x v="381"/>
    <n v="6608156"/>
    <n v="12499"/>
    <x v="42"/>
    <x v="3"/>
    <s v="Damen"/>
    <n v="2"/>
    <n v="248.73109243697482"/>
    <n v="497.46218487394964"/>
    <n v="99423"/>
    <x v="1"/>
    <x v="1"/>
    <x v="4"/>
    <x v="1"/>
  </r>
  <r>
    <n v="55453839"/>
    <x v="381"/>
    <n v="6608156"/>
    <n v="13653"/>
    <x v="38"/>
    <x v="1"/>
    <s v="Damen"/>
    <n v="2"/>
    <n v="121.00000000000001"/>
    <n v="242.00000000000003"/>
    <n v="99423"/>
    <x v="1"/>
    <x v="1"/>
    <x v="4"/>
    <x v="1"/>
  </r>
  <r>
    <n v="55453839"/>
    <x v="381"/>
    <n v="6608156"/>
    <n v="13791"/>
    <x v="1"/>
    <x v="1"/>
    <s v="Damen"/>
    <n v="3"/>
    <n v="125.20168067226892"/>
    <n v="375.60504201680675"/>
    <n v="99423"/>
    <x v="1"/>
    <x v="1"/>
    <x v="4"/>
    <x v="1"/>
  </r>
  <r>
    <n v="89013715"/>
    <x v="382"/>
    <n v="6271089"/>
    <n v="10557"/>
    <x v="0"/>
    <x v="0"/>
    <s v="Herren"/>
    <n v="2"/>
    <n v="132.76470588235296"/>
    <n v="265.52941176470591"/>
    <n v="32312"/>
    <x v="2"/>
    <x v="3"/>
    <x v="4"/>
    <x v="4"/>
  </r>
  <r>
    <n v="89013715"/>
    <x v="382"/>
    <n v="6271089"/>
    <n v="10561"/>
    <x v="19"/>
    <x v="0"/>
    <s v="Herren"/>
    <n v="2"/>
    <n v="133.60504201680675"/>
    <n v="267.2100840336135"/>
    <n v="32312"/>
    <x v="2"/>
    <x v="3"/>
    <x v="4"/>
    <x v="4"/>
  </r>
  <r>
    <n v="89013715"/>
    <x v="382"/>
    <n v="6271089"/>
    <n v="11431"/>
    <x v="45"/>
    <x v="2"/>
    <s v="Damen"/>
    <n v="3"/>
    <n v="63.857142857142854"/>
    <n v="191.57142857142856"/>
    <n v="32312"/>
    <x v="2"/>
    <x v="3"/>
    <x v="4"/>
    <x v="4"/>
  </r>
  <r>
    <n v="89013715"/>
    <x v="382"/>
    <n v="6271089"/>
    <n v="11733"/>
    <x v="11"/>
    <x v="2"/>
    <s v="Damen"/>
    <n v="2"/>
    <n v="73.100840336134453"/>
    <n v="146.20168067226891"/>
    <n v="32312"/>
    <x v="2"/>
    <x v="3"/>
    <x v="4"/>
    <x v="4"/>
  </r>
  <r>
    <n v="89013715"/>
    <x v="382"/>
    <n v="6271089"/>
    <n v="13230"/>
    <x v="26"/>
    <x v="1"/>
    <s v="Damen"/>
    <n v="3"/>
    <n v="112.5966386554622"/>
    <n v="337.78991596638662"/>
    <n v="32312"/>
    <x v="2"/>
    <x v="3"/>
    <x v="4"/>
    <x v="4"/>
  </r>
  <r>
    <n v="78984279"/>
    <x v="383"/>
    <n v="5139412"/>
    <n v="10430"/>
    <x v="51"/>
    <x v="0"/>
    <s v="Damen"/>
    <n v="3"/>
    <n v="140.32773109243698"/>
    <n v="420.98319327731093"/>
    <n v="55743"/>
    <x v="2"/>
    <x v="7"/>
    <x v="0"/>
    <x v="0"/>
  </r>
  <r>
    <n v="78984279"/>
    <x v="383"/>
    <n v="5139412"/>
    <n v="12499"/>
    <x v="42"/>
    <x v="3"/>
    <s v="Damen"/>
    <n v="2"/>
    <n v="248.73109243697482"/>
    <n v="497.46218487394964"/>
    <n v="55743"/>
    <x v="2"/>
    <x v="7"/>
    <x v="0"/>
    <x v="0"/>
  </r>
  <r>
    <n v="78984279"/>
    <x v="383"/>
    <n v="5139412"/>
    <n v="12058"/>
    <x v="44"/>
    <x v="3"/>
    <s v="Damen"/>
    <n v="3"/>
    <n v="267.218487394958"/>
    <n v="801.65546218487407"/>
    <n v="55743"/>
    <x v="2"/>
    <x v="7"/>
    <x v="0"/>
    <x v="0"/>
  </r>
  <r>
    <n v="78565962"/>
    <x v="383"/>
    <n v="4728200"/>
    <n v="10198"/>
    <x v="47"/>
    <x v="0"/>
    <s v="Damen"/>
    <n v="3"/>
    <n v="130.24369747899161"/>
    <n v="390.73109243697479"/>
    <n v="52477"/>
    <x v="2"/>
    <x v="3"/>
    <x v="0"/>
    <x v="0"/>
  </r>
  <r>
    <n v="78565962"/>
    <x v="383"/>
    <n v="4728200"/>
    <n v="11400"/>
    <x v="52"/>
    <x v="2"/>
    <s v="Damen"/>
    <n v="2"/>
    <n v="63.857142857142854"/>
    <n v="127.71428571428571"/>
    <n v="52477"/>
    <x v="2"/>
    <x v="3"/>
    <x v="0"/>
    <x v="0"/>
  </r>
  <r>
    <n v="96987759"/>
    <x v="383"/>
    <n v="5724539"/>
    <n v="12499"/>
    <x v="42"/>
    <x v="3"/>
    <s v="Damen"/>
    <n v="2"/>
    <n v="248.73109243697482"/>
    <n v="497.46218487394964"/>
    <n v="73235"/>
    <x v="0"/>
    <x v="0"/>
    <x v="1"/>
    <x v="2"/>
  </r>
  <r>
    <n v="55820125"/>
    <x v="383"/>
    <n v="3354841"/>
    <n v="13791"/>
    <x v="1"/>
    <x v="1"/>
    <s v="Damen"/>
    <n v="2"/>
    <n v="125.20168067226892"/>
    <n v="250.40336134453784"/>
    <n v="98574"/>
    <x v="1"/>
    <x v="1"/>
    <x v="1"/>
    <x v="1"/>
  </r>
  <r>
    <n v="31441985"/>
    <x v="383"/>
    <n v="4339322"/>
    <n v="10430"/>
    <x v="51"/>
    <x v="0"/>
    <s v="Damen"/>
    <n v="2"/>
    <n v="140.32773109243698"/>
    <n v="280.65546218487395"/>
    <n v="58840"/>
    <x v="2"/>
    <x v="3"/>
    <x v="4"/>
    <x v="1"/>
  </r>
  <r>
    <n v="31441985"/>
    <x v="383"/>
    <n v="4339322"/>
    <n v="11518"/>
    <x v="6"/>
    <x v="2"/>
    <s v="Herren"/>
    <n v="3"/>
    <n v="63.016806722689076"/>
    <n v="189.05042016806723"/>
    <n v="58840"/>
    <x v="2"/>
    <x v="3"/>
    <x v="4"/>
    <x v="1"/>
  </r>
  <r>
    <n v="79797029"/>
    <x v="384"/>
    <n v="6623789"/>
    <n v="12495"/>
    <x v="54"/>
    <x v="3"/>
    <s v="Damen"/>
    <n v="1"/>
    <n v="264.69747899159665"/>
    <n v="264.69747899159665"/>
    <n v="73349"/>
    <x v="0"/>
    <x v="0"/>
    <x v="2"/>
    <x v="0"/>
  </r>
  <r>
    <n v="85803653"/>
    <x v="384"/>
    <n v="9029050"/>
    <n v="13337"/>
    <x v="23"/>
    <x v="1"/>
    <s v="Herren"/>
    <n v="2"/>
    <n v="118.47899159663866"/>
    <n v="236.95798319327733"/>
    <n v="77723"/>
    <x v="0"/>
    <x v="0"/>
    <x v="2"/>
    <x v="0"/>
  </r>
  <r>
    <n v="79797029"/>
    <x v="384"/>
    <n v="6623789"/>
    <n v="11733"/>
    <x v="11"/>
    <x v="2"/>
    <s v="Damen"/>
    <n v="2"/>
    <n v="73.100840336134453"/>
    <n v="146.20168067226891"/>
    <n v="73349"/>
    <x v="0"/>
    <x v="0"/>
    <x v="2"/>
    <x v="0"/>
  </r>
  <r>
    <n v="79797029"/>
    <x v="384"/>
    <n v="6623789"/>
    <n v="11040"/>
    <x v="37"/>
    <x v="2"/>
    <s v="Damen"/>
    <n v="2"/>
    <n v="65.537815126050418"/>
    <n v="131.07563025210084"/>
    <n v="73349"/>
    <x v="0"/>
    <x v="0"/>
    <x v="2"/>
    <x v="0"/>
  </r>
  <r>
    <n v="10081215"/>
    <x v="384"/>
    <n v="8354712"/>
    <n v="11969"/>
    <x v="59"/>
    <x v="2"/>
    <s v="Damen"/>
    <n v="2"/>
    <n v="66.378151260504197"/>
    <n v="132.75630252100839"/>
    <n v="17268"/>
    <x v="1"/>
    <x v="2"/>
    <x v="3"/>
    <x v="1"/>
  </r>
  <r>
    <n v="10081215"/>
    <x v="384"/>
    <n v="8354712"/>
    <n v="13685"/>
    <x v="17"/>
    <x v="1"/>
    <s v="Damen"/>
    <n v="2"/>
    <n v="122.68067226890757"/>
    <n v="245.36134453781514"/>
    <n v="17268"/>
    <x v="1"/>
    <x v="2"/>
    <x v="3"/>
    <x v="1"/>
  </r>
  <r>
    <n v="10081215"/>
    <x v="384"/>
    <n v="8354712"/>
    <n v="13653"/>
    <x v="38"/>
    <x v="1"/>
    <s v="Damen"/>
    <n v="2"/>
    <n v="121.00000000000001"/>
    <n v="242.00000000000003"/>
    <n v="17268"/>
    <x v="1"/>
    <x v="2"/>
    <x v="3"/>
    <x v="1"/>
  </r>
  <r>
    <n v="79970250"/>
    <x v="385"/>
    <n v="3956429"/>
    <n v="13394"/>
    <x v="57"/>
    <x v="1"/>
    <s v="Herren"/>
    <n v="3"/>
    <n v="123.52100840336136"/>
    <n v="370.56302521008411"/>
    <n v="89415"/>
    <x v="0"/>
    <x v="6"/>
    <x v="4"/>
    <x v="0"/>
  </r>
  <r>
    <n v="63225628"/>
    <x v="385"/>
    <n v="9676988"/>
    <n v="10538"/>
    <x v="20"/>
    <x v="0"/>
    <s v="Herren"/>
    <n v="2"/>
    <n v="130.24369747899161"/>
    <n v="260.48739495798321"/>
    <n v="39291"/>
    <x v="1"/>
    <x v="4"/>
    <x v="2"/>
    <x v="1"/>
  </r>
  <r>
    <n v="63225628"/>
    <x v="385"/>
    <n v="9676988"/>
    <n v="10331"/>
    <x v="32"/>
    <x v="0"/>
    <s v="Herren"/>
    <n v="2"/>
    <n v="141.16806722689077"/>
    <n v="282.33613445378154"/>
    <n v="39291"/>
    <x v="1"/>
    <x v="4"/>
    <x v="2"/>
    <x v="1"/>
  </r>
  <r>
    <n v="63225628"/>
    <x v="385"/>
    <n v="9676988"/>
    <n v="11341"/>
    <x v="4"/>
    <x v="2"/>
    <s v="Herren"/>
    <n v="2"/>
    <n v="63.857142857142854"/>
    <n v="127.71428571428571"/>
    <n v="39291"/>
    <x v="1"/>
    <x v="4"/>
    <x v="2"/>
    <x v="1"/>
  </r>
  <r>
    <n v="63225628"/>
    <x v="385"/>
    <n v="9676988"/>
    <n v="12495"/>
    <x v="54"/>
    <x v="3"/>
    <s v="Damen"/>
    <n v="2"/>
    <n v="264.69747899159665"/>
    <n v="529.39495798319331"/>
    <n v="39291"/>
    <x v="1"/>
    <x v="4"/>
    <x v="2"/>
    <x v="1"/>
  </r>
  <r>
    <n v="63225628"/>
    <x v="385"/>
    <n v="9676988"/>
    <n v="13653"/>
    <x v="38"/>
    <x v="1"/>
    <s v="Damen"/>
    <n v="2"/>
    <n v="121.00000000000001"/>
    <n v="242.00000000000003"/>
    <n v="39291"/>
    <x v="1"/>
    <x v="4"/>
    <x v="2"/>
    <x v="1"/>
  </r>
  <r>
    <n v="27247247"/>
    <x v="385"/>
    <n v="5139412"/>
    <n v="11310"/>
    <x v="49"/>
    <x v="2"/>
    <s v="Herren"/>
    <n v="2"/>
    <n v="71.420168067226896"/>
    <n v="142.84033613445379"/>
    <n v="55743"/>
    <x v="2"/>
    <x v="7"/>
    <x v="3"/>
    <x v="1"/>
  </r>
  <r>
    <n v="27247247"/>
    <x v="385"/>
    <n v="5139412"/>
    <n v="11969"/>
    <x v="59"/>
    <x v="2"/>
    <s v="Damen"/>
    <n v="3"/>
    <n v="66.378151260504197"/>
    <n v="199.1344537815126"/>
    <n v="55743"/>
    <x v="2"/>
    <x v="7"/>
    <x v="3"/>
    <x v="1"/>
  </r>
  <r>
    <n v="27247247"/>
    <x v="385"/>
    <n v="5139412"/>
    <n v="11036"/>
    <x v="53"/>
    <x v="2"/>
    <s v="Damen"/>
    <n v="2"/>
    <n v="68.058823529411768"/>
    <n v="136.11764705882354"/>
    <n v="55743"/>
    <x v="2"/>
    <x v="7"/>
    <x v="3"/>
    <x v="1"/>
  </r>
  <r>
    <n v="92352172"/>
    <x v="386"/>
    <n v="7016681"/>
    <n v="10538"/>
    <x v="20"/>
    <x v="0"/>
    <s v="Herren"/>
    <n v="3"/>
    <n v="130.24369747899161"/>
    <n v="390.73109243697479"/>
    <n v="41844"/>
    <x v="2"/>
    <x v="3"/>
    <x v="2"/>
    <x v="3"/>
  </r>
  <r>
    <n v="92352172"/>
    <x v="386"/>
    <n v="7016681"/>
    <n v="12098"/>
    <x v="58"/>
    <x v="3"/>
    <s v="Herren"/>
    <n v="2"/>
    <n v="257.97478991596643"/>
    <n v="515.94957983193285"/>
    <n v="41844"/>
    <x v="2"/>
    <x v="3"/>
    <x v="2"/>
    <x v="3"/>
  </r>
  <r>
    <n v="92352172"/>
    <x v="386"/>
    <n v="7016681"/>
    <n v="13320"/>
    <x v="18"/>
    <x v="1"/>
    <s v="Herren"/>
    <n v="2"/>
    <n v="110.07563025210085"/>
    <n v="220.1512605042017"/>
    <n v="41844"/>
    <x v="2"/>
    <x v="3"/>
    <x v="2"/>
    <x v="3"/>
  </r>
  <r>
    <n v="74152261"/>
    <x v="386"/>
    <n v="9500986"/>
    <n v="10557"/>
    <x v="0"/>
    <x v="0"/>
    <s v="Herren"/>
    <n v="3"/>
    <n v="132.76470588235296"/>
    <n v="398.2941176470589"/>
    <s v="04821"/>
    <x v="1"/>
    <x v="11"/>
    <x v="4"/>
    <x v="0"/>
  </r>
  <r>
    <n v="42704969"/>
    <x v="386"/>
    <n v="9434494"/>
    <n v="10331"/>
    <x v="32"/>
    <x v="0"/>
    <s v="Herren"/>
    <n v="3"/>
    <n v="141.16806722689077"/>
    <n v="423.50420168067228"/>
    <n v="38640"/>
    <x v="3"/>
    <x v="9"/>
    <x v="0"/>
    <x v="1"/>
  </r>
  <r>
    <n v="42704969"/>
    <x v="386"/>
    <n v="9434494"/>
    <n v="11561"/>
    <x v="13"/>
    <x v="2"/>
    <s v="Herren"/>
    <n v="2"/>
    <n v="66.378151260504197"/>
    <n v="132.75630252100839"/>
    <n v="38640"/>
    <x v="3"/>
    <x v="9"/>
    <x v="0"/>
    <x v="1"/>
  </r>
  <r>
    <n v="42704969"/>
    <x v="386"/>
    <n v="9434494"/>
    <n v="12725"/>
    <x v="3"/>
    <x v="3"/>
    <s v="Herren"/>
    <n v="2"/>
    <n v="263.85714285714289"/>
    <n v="527.71428571428578"/>
    <n v="38640"/>
    <x v="3"/>
    <x v="9"/>
    <x v="0"/>
    <x v="1"/>
  </r>
  <r>
    <n v="42704969"/>
    <x v="386"/>
    <n v="9434494"/>
    <n v="12086"/>
    <x v="16"/>
    <x v="3"/>
    <s v="Herren"/>
    <n v="3"/>
    <n v="248.73109243697482"/>
    <n v="746.19327731092449"/>
    <n v="38640"/>
    <x v="3"/>
    <x v="9"/>
    <x v="0"/>
    <x v="1"/>
  </r>
  <r>
    <n v="42704969"/>
    <x v="386"/>
    <n v="9434494"/>
    <n v="13071"/>
    <x v="43"/>
    <x v="1"/>
    <s v="Herren"/>
    <n v="2"/>
    <n v="122.68067226890757"/>
    <n v="245.36134453781514"/>
    <n v="38640"/>
    <x v="3"/>
    <x v="9"/>
    <x v="0"/>
    <x v="1"/>
  </r>
  <r>
    <n v="14708510"/>
    <x v="386"/>
    <n v="5991274"/>
    <n v="12098"/>
    <x v="58"/>
    <x v="3"/>
    <s v="Herren"/>
    <n v="3"/>
    <n v="257.97478991596643"/>
    <n v="773.92436974789928"/>
    <n v="56235"/>
    <x v="2"/>
    <x v="7"/>
    <x v="0"/>
    <x v="1"/>
  </r>
  <r>
    <n v="35890316"/>
    <x v="387"/>
    <n v="6060508"/>
    <n v="10561"/>
    <x v="19"/>
    <x v="0"/>
    <s v="Herren"/>
    <n v="3"/>
    <n v="133.60504201680675"/>
    <n v="400.81512605042025"/>
    <s v="01683"/>
    <x v="1"/>
    <x v="11"/>
    <x v="4"/>
    <x v="1"/>
  </r>
  <r>
    <n v="35890316"/>
    <x v="387"/>
    <n v="6060508"/>
    <n v="12098"/>
    <x v="58"/>
    <x v="3"/>
    <s v="Herren"/>
    <n v="3"/>
    <n v="257.97478991596643"/>
    <n v="773.92436974789928"/>
    <s v="01683"/>
    <x v="1"/>
    <x v="11"/>
    <x v="4"/>
    <x v="1"/>
  </r>
  <r>
    <n v="35890316"/>
    <x v="387"/>
    <n v="6060508"/>
    <n v="13337"/>
    <x v="23"/>
    <x v="1"/>
    <s v="Herren"/>
    <n v="3"/>
    <n v="118.47899159663866"/>
    <n v="355.43697478991601"/>
    <s v="01683"/>
    <x v="1"/>
    <x v="11"/>
    <x v="4"/>
    <x v="1"/>
  </r>
  <r>
    <n v="24240868"/>
    <x v="387"/>
    <n v="6994085"/>
    <n v="11040"/>
    <x v="37"/>
    <x v="2"/>
    <s v="Damen"/>
    <n v="3"/>
    <n v="65.537815126050418"/>
    <n v="196.61344537815125"/>
    <s v="06925"/>
    <x v="1"/>
    <x v="4"/>
    <x v="0"/>
    <x v="1"/>
  </r>
  <r>
    <n v="24240868"/>
    <x v="387"/>
    <n v="6994085"/>
    <n v="11341"/>
    <x v="4"/>
    <x v="2"/>
    <s v="Herren"/>
    <n v="2"/>
    <n v="63.857142857142854"/>
    <n v="127.71428571428571"/>
    <s v="06925"/>
    <x v="1"/>
    <x v="4"/>
    <x v="0"/>
    <x v="1"/>
  </r>
  <r>
    <n v="24240868"/>
    <x v="387"/>
    <n v="6994085"/>
    <n v="13397"/>
    <x v="35"/>
    <x v="1"/>
    <s v="Damen"/>
    <n v="3"/>
    <n v="117.63865546218489"/>
    <n v="352.91596638655466"/>
    <s v="06925"/>
    <x v="1"/>
    <x v="4"/>
    <x v="0"/>
    <x v="1"/>
  </r>
  <r>
    <n v="15022631"/>
    <x v="387"/>
    <n v="2597629"/>
    <n v="13355"/>
    <x v="55"/>
    <x v="1"/>
    <s v="Herren"/>
    <n v="3"/>
    <n v="123.52100840336136"/>
    <n v="370.56302521008411"/>
    <n v="38518"/>
    <x v="3"/>
    <x v="9"/>
    <x v="2"/>
    <x v="1"/>
  </r>
  <r>
    <n v="45966635"/>
    <x v="388"/>
    <n v="4502102"/>
    <n v="13302"/>
    <x v="46"/>
    <x v="1"/>
    <s v="Damen"/>
    <n v="3"/>
    <n v="121.00000000000001"/>
    <n v="363.00000000000006"/>
    <n v="90403"/>
    <x v="0"/>
    <x v="6"/>
    <x v="0"/>
    <x v="1"/>
  </r>
  <r>
    <n v="90025483"/>
    <x v="388"/>
    <n v="1666917"/>
    <n v="12086"/>
    <x v="16"/>
    <x v="3"/>
    <s v="Herren"/>
    <n v="1"/>
    <n v="248.73109243697482"/>
    <n v="248.73109243697482"/>
    <n v="89269"/>
    <x v="0"/>
    <x v="6"/>
    <x v="4"/>
    <x v="4"/>
  </r>
  <r>
    <n v="15832351"/>
    <x v="388"/>
    <n v="9660468"/>
    <n v="12058"/>
    <x v="44"/>
    <x v="3"/>
    <s v="Damen"/>
    <n v="3"/>
    <n v="267.218487394958"/>
    <n v="801.65546218487407"/>
    <n v="37586"/>
    <x v="3"/>
    <x v="9"/>
    <x v="2"/>
    <x v="1"/>
  </r>
  <r>
    <n v="15832351"/>
    <x v="388"/>
    <n v="9660468"/>
    <n v="13397"/>
    <x v="35"/>
    <x v="1"/>
    <s v="Damen"/>
    <n v="2"/>
    <n v="117.63865546218489"/>
    <n v="235.27731092436977"/>
    <n v="37586"/>
    <x v="3"/>
    <x v="9"/>
    <x v="2"/>
    <x v="1"/>
  </r>
  <r>
    <n v="15832351"/>
    <x v="388"/>
    <n v="9660468"/>
    <n v="13363"/>
    <x v="24"/>
    <x v="1"/>
    <s v="Herren"/>
    <n v="3"/>
    <n v="116.79831932773111"/>
    <n v="350.39495798319331"/>
    <n v="37586"/>
    <x v="3"/>
    <x v="9"/>
    <x v="2"/>
    <x v="1"/>
  </r>
  <r>
    <n v="63732885"/>
    <x v="389"/>
    <n v="2077621"/>
    <n v="12634"/>
    <x v="41"/>
    <x v="3"/>
    <s v="Herren"/>
    <n v="2"/>
    <n v="265.53781512605042"/>
    <n v="531.07563025210084"/>
    <n v="95691"/>
    <x v="0"/>
    <x v="6"/>
    <x v="0"/>
    <x v="0"/>
  </r>
  <r>
    <n v="86070622"/>
    <x v="389"/>
    <n v="5290399"/>
    <n v="10561"/>
    <x v="19"/>
    <x v="0"/>
    <s v="Herren"/>
    <n v="3"/>
    <n v="133.60504201680675"/>
    <n v="400.81512605042025"/>
    <n v="39629"/>
    <x v="1"/>
    <x v="4"/>
    <x v="0"/>
    <x v="0"/>
  </r>
  <r>
    <n v="93303940"/>
    <x v="390"/>
    <n v="9426448"/>
    <n v="10198"/>
    <x v="47"/>
    <x v="0"/>
    <s v="Damen"/>
    <n v="2"/>
    <n v="130.24369747899161"/>
    <n v="260.48739495798321"/>
    <n v="15936"/>
    <x v="1"/>
    <x v="2"/>
    <x v="0"/>
    <x v="3"/>
  </r>
  <r>
    <n v="82575521"/>
    <x v="390"/>
    <n v="6633712"/>
    <n v="11341"/>
    <x v="4"/>
    <x v="2"/>
    <s v="Herren"/>
    <n v="2"/>
    <n v="63.857142857142854"/>
    <n v="127.71428571428571"/>
    <n v="48612"/>
    <x v="2"/>
    <x v="3"/>
    <x v="3"/>
    <x v="0"/>
  </r>
  <r>
    <n v="82575521"/>
    <x v="390"/>
    <n v="6633712"/>
    <n v="11400"/>
    <x v="52"/>
    <x v="2"/>
    <s v="Damen"/>
    <n v="2"/>
    <n v="63.857142857142854"/>
    <n v="127.71428571428571"/>
    <n v="48612"/>
    <x v="2"/>
    <x v="3"/>
    <x v="3"/>
    <x v="0"/>
  </r>
  <r>
    <n v="82575521"/>
    <x v="390"/>
    <n v="6633712"/>
    <n v="12899"/>
    <x v="8"/>
    <x v="3"/>
    <s v="Damen"/>
    <n v="3"/>
    <n v="268.05882352941177"/>
    <n v="804.17647058823536"/>
    <n v="48612"/>
    <x v="2"/>
    <x v="3"/>
    <x v="3"/>
    <x v="0"/>
  </r>
  <r>
    <n v="79297380"/>
    <x v="390"/>
    <n v="4138871"/>
    <n v="11156"/>
    <x v="14"/>
    <x v="2"/>
    <s v="Herren"/>
    <n v="3"/>
    <n v="74.78151260504201"/>
    <n v="224.34453781512605"/>
    <n v="39615"/>
    <x v="1"/>
    <x v="4"/>
    <x v="0"/>
    <x v="0"/>
  </r>
  <r>
    <n v="11477608"/>
    <x v="390"/>
    <n v="1920133"/>
    <n v="10828"/>
    <x v="28"/>
    <x v="0"/>
    <s v="Herren"/>
    <n v="3"/>
    <n v="136.96638655462186"/>
    <n v="410.89915966386559"/>
    <n v="48703"/>
    <x v="2"/>
    <x v="3"/>
    <x v="4"/>
    <x v="1"/>
  </r>
  <r>
    <n v="82616328"/>
    <x v="391"/>
    <n v="5750033"/>
    <n v="10561"/>
    <x v="19"/>
    <x v="0"/>
    <s v="Herren"/>
    <n v="3"/>
    <n v="133.60504201680675"/>
    <n v="400.81512605042025"/>
    <n v="19205"/>
    <x v="3"/>
    <x v="8"/>
    <x v="0"/>
    <x v="0"/>
  </r>
  <r>
    <n v="82616328"/>
    <x v="391"/>
    <n v="5750033"/>
    <n v="11081"/>
    <x v="2"/>
    <x v="2"/>
    <s v="Damen"/>
    <n v="3"/>
    <n v="70.579831932773104"/>
    <n v="211.7394957983193"/>
    <n v="19205"/>
    <x v="3"/>
    <x v="8"/>
    <x v="0"/>
    <x v="0"/>
  </r>
  <r>
    <n v="82616328"/>
    <x v="391"/>
    <n v="5750033"/>
    <n v="12899"/>
    <x v="8"/>
    <x v="3"/>
    <s v="Damen"/>
    <n v="3"/>
    <n v="268.05882352941177"/>
    <n v="804.17647058823536"/>
    <n v="19205"/>
    <x v="3"/>
    <x v="8"/>
    <x v="0"/>
    <x v="0"/>
  </r>
  <r>
    <n v="33663783"/>
    <x v="391"/>
    <n v="5986328"/>
    <n v="10331"/>
    <x v="32"/>
    <x v="0"/>
    <s v="Herren"/>
    <n v="2"/>
    <n v="141.16806722689077"/>
    <n v="282.33613445378154"/>
    <n v="72513"/>
    <x v="0"/>
    <x v="0"/>
    <x v="1"/>
    <x v="1"/>
  </r>
  <r>
    <n v="93981440"/>
    <x v="392"/>
    <n v="3326436"/>
    <n v="12086"/>
    <x v="16"/>
    <x v="3"/>
    <s v="Herren"/>
    <n v="3"/>
    <n v="248.73109243697482"/>
    <n v="746.19327731092449"/>
    <s v="09376"/>
    <x v="1"/>
    <x v="11"/>
    <x v="1"/>
    <x v="3"/>
  </r>
  <r>
    <n v="93981440"/>
    <x v="392"/>
    <n v="3326436"/>
    <n v="13394"/>
    <x v="57"/>
    <x v="1"/>
    <s v="Herren"/>
    <n v="2"/>
    <n v="123.52100840336136"/>
    <n v="247.04201680672273"/>
    <s v="09376"/>
    <x v="1"/>
    <x v="11"/>
    <x v="1"/>
    <x v="3"/>
  </r>
  <r>
    <n v="86022435"/>
    <x v="392"/>
    <n v="2478137"/>
    <n v="10339"/>
    <x v="7"/>
    <x v="0"/>
    <s v="Damen"/>
    <n v="3"/>
    <n v="130.24369747899161"/>
    <n v="390.73109243697479"/>
    <n v="18195"/>
    <x v="3"/>
    <x v="8"/>
    <x v="4"/>
    <x v="0"/>
  </r>
  <r>
    <n v="63663486"/>
    <x v="392"/>
    <n v="5488176"/>
    <n v="11969"/>
    <x v="59"/>
    <x v="2"/>
    <s v="Damen"/>
    <n v="3"/>
    <n v="66.378151260504197"/>
    <n v="199.1344537815126"/>
    <n v="22880"/>
    <x v="3"/>
    <x v="13"/>
    <x v="2"/>
    <x v="0"/>
  </r>
  <r>
    <n v="63663486"/>
    <x v="392"/>
    <n v="5488176"/>
    <n v="12725"/>
    <x v="3"/>
    <x v="3"/>
    <s v="Herren"/>
    <n v="3"/>
    <n v="263.85714285714289"/>
    <n v="791.57142857142867"/>
    <n v="22880"/>
    <x v="3"/>
    <x v="13"/>
    <x v="2"/>
    <x v="0"/>
  </r>
  <r>
    <n v="63663486"/>
    <x v="392"/>
    <n v="5488176"/>
    <n v="13397"/>
    <x v="35"/>
    <x v="1"/>
    <s v="Damen"/>
    <n v="2"/>
    <n v="117.63865546218489"/>
    <n v="235.27731092436977"/>
    <n v="22880"/>
    <x v="3"/>
    <x v="13"/>
    <x v="2"/>
    <x v="0"/>
  </r>
  <r>
    <n v="27326561"/>
    <x v="392"/>
    <n v="3151904"/>
    <n v="10181"/>
    <x v="5"/>
    <x v="0"/>
    <s v="Herren"/>
    <n v="2"/>
    <n v="134.44537815126051"/>
    <n v="268.89075630252103"/>
    <n v="84137"/>
    <x v="0"/>
    <x v="6"/>
    <x v="1"/>
    <x v="1"/>
  </r>
  <r>
    <n v="30052165"/>
    <x v="392"/>
    <n v="9329750"/>
    <n v="10198"/>
    <x v="47"/>
    <x v="0"/>
    <s v="Damen"/>
    <n v="3"/>
    <n v="130.24369747899161"/>
    <n v="390.73109243697479"/>
    <n v="17207"/>
    <x v="3"/>
    <x v="8"/>
    <x v="0"/>
    <x v="1"/>
  </r>
  <r>
    <n v="23276987"/>
    <x v="393"/>
    <n v="5028006"/>
    <n v="12735"/>
    <x v="50"/>
    <x v="3"/>
    <s v="Damen"/>
    <n v="1"/>
    <n v="268.05882352941177"/>
    <n v="268.05882352941177"/>
    <n v="74653"/>
    <x v="0"/>
    <x v="0"/>
    <x v="0"/>
    <x v="1"/>
  </r>
  <r>
    <n v="90697883"/>
    <x v="393"/>
    <n v="5126653"/>
    <n v="11175"/>
    <x v="21"/>
    <x v="2"/>
    <s v="Damen"/>
    <n v="2"/>
    <n v="71.420168067226896"/>
    <n v="142.84033613445379"/>
    <n v="24960"/>
    <x v="3"/>
    <x v="13"/>
    <x v="2"/>
    <x v="4"/>
  </r>
  <r>
    <n v="90697883"/>
    <x v="393"/>
    <n v="5126653"/>
    <n v="11341"/>
    <x v="4"/>
    <x v="2"/>
    <s v="Herren"/>
    <n v="3"/>
    <n v="63.857142857142854"/>
    <n v="191.57142857142856"/>
    <n v="24960"/>
    <x v="3"/>
    <x v="13"/>
    <x v="2"/>
    <x v="4"/>
  </r>
  <r>
    <n v="77108643"/>
    <x v="393"/>
    <n v="9308960"/>
    <n v="10561"/>
    <x v="19"/>
    <x v="0"/>
    <s v="Herren"/>
    <n v="3"/>
    <n v="133.60504201680675"/>
    <n v="400.81512605042025"/>
    <n v="58313"/>
    <x v="2"/>
    <x v="3"/>
    <x v="2"/>
    <x v="0"/>
  </r>
  <r>
    <n v="23276987"/>
    <x v="393"/>
    <n v="5028006"/>
    <n v="13302"/>
    <x v="46"/>
    <x v="1"/>
    <s v="Damen"/>
    <n v="2"/>
    <n v="121.00000000000001"/>
    <n v="242.00000000000003"/>
    <n v="74653"/>
    <x v="0"/>
    <x v="0"/>
    <x v="0"/>
    <x v="1"/>
  </r>
  <r>
    <n v="36311459"/>
    <x v="394"/>
    <n v="8149549"/>
    <n v="10352"/>
    <x v="31"/>
    <x v="0"/>
    <s v="Herren"/>
    <n v="2"/>
    <n v="127.72268907563027"/>
    <n v="255.44537815126054"/>
    <n v="74915"/>
    <x v="0"/>
    <x v="0"/>
    <x v="0"/>
    <x v="1"/>
  </r>
  <r>
    <n v="20742214"/>
    <x v="395"/>
    <n v="4390035"/>
    <n v="12551"/>
    <x v="22"/>
    <x v="3"/>
    <s v="Herren"/>
    <n v="1"/>
    <n v="259.65546218487395"/>
    <n v="259.65546218487395"/>
    <n v="74348"/>
    <x v="0"/>
    <x v="0"/>
    <x v="4"/>
    <x v="1"/>
  </r>
  <r>
    <n v="20742214"/>
    <x v="395"/>
    <n v="4390035"/>
    <n v="12058"/>
    <x v="44"/>
    <x v="3"/>
    <s v="Damen"/>
    <n v="2"/>
    <n v="267.218487394958"/>
    <n v="534.43697478991601"/>
    <n v="74348"/>
    <x v="0"/>
    <x v="0"/>
    <x v="4"/>
    <x v="1"/>
  </r>
  <r>
    <n v="26990655"/>
    <x v="395"/>
    <n v="9910624"/>
    <n v="10430"/>
    <x v="51"/>
    <x v="0"/>
    <s v="Damen"/>
    <n v="3"/>
    <n v="140.32773109243698"/>
    <n v="420.98319327731093"/>
    <n v="69412"/>
    <x v="0"/>
    <x v="5"/>
    <x v="3"/>
    <x v="1"/>
  </r>
  <r>
    <n v="26990655"/>
    <x v="395"/>
    <n v="9910624"/>
    <n v="12098"/>
    <x v="58"/>
    <x v="3"/>
    <s v="Herren"/>
    <n v="3"/>
    <n v="257.97478991596643"/>
    <n v="773.92436974789928"/>
    <n v="69412"/>
    <x v="0"/>
    <x v="5"/>
    <x v="3"/>
    <x v="1"/>
  </r>
  <r>
    <n v="26990655"/>
    <x v="395"/>
    <n v="9910624"/>
    <n v="13651"/>
    <x v="39"/>
    <x v="1"/>
    <s v="Herren"/>
    <n v="2"/>
    <n v="112.5966386554622"/>
    <n v="225.1932773109244"/>
    <n v="69412"/>
    <x v="0"/>
    <x v="5"/>
    <x v="3"/>
    <x v="1"/>
  </r>
  <r>
    <n v="20742214"/>
    <x v="395"/>
    <n v="4390035"/>
    <n v="11040"/>
    <x v="37"/>
    <x v="2"/>
    <s v="Damen"/>
    <n v="2"/>
    <n v="65.537815126050418"/>
    <n v="131.07563025210084"/>
    <n v="74348"/>
    <x v="0"/>
    <x v="0"/>
    <x v="4"/>
    <x v="1"/>
  </r>
  <r>
    <n v="92581500"/>
    <x v="396"/>
    <n v="1046143"/>
    <n v="10331"/>
    <x v="32"/>
    <x v="0"/>
    <s v="Herren"/>
    <n v="2"/>
    <n v="141.16806722689077"/>
    <n v="282.33613445378154"/>
    <s v="01809"/>
    <x v="1"/>
    <x v="11"/>
    <x v="4"/>
    <x v="3"/>
  </r>
  <r>
    <n v="92581500"/>
    <x v="396"/>
    <n v="1046143"/>
    <n v="11156"/>
    <x v="14"/>
    <x v="2"/>
    <s v="Herren"/>
    <n v="3"/>
    <n v="74.78151260504201"/>
    <n v="224.34453781512605"/>
    <s v="01809"/>
    <x v="1"/>
    <x v="11"/>
    <x v="4"/>
    <x v="3"/>
  </r>
  <r>
    <n v="92581500"/>
    <x v="396"/>
    <n v="1046143"/>
    <n v="11040"/>
    <x v="37"/>
    <x v="2"/>
    <s v="Damen"/>
    <n v="2"/>
    <n v="65.537815126050418"/>
    <n v="131.07563025210084"/>
    <s v="01809"/>
    <x v="1"/>
    <x v="11"/>
    <x v="4"/>
    <x v="3"/>
  </r>
  <r>
    <n v="92581500"/>
    <x v="396"/>
    <n v="1046143"/>
    <n v="11777"/>
    <x v="29"/>
    <x v="2"/>
    <s v="Herren"/>
    <n v="3"/>
    <n v="63.016806722689076"/>
    <n v="189.05042016806723"/>
    <s v="01809"/>
    <x v="1"/>
    <x v="11"/>
    <x v="4"/>
    <x v="3"/>
  </r>
  <r>
    <n v="92581500"/>
    <x v="396"/>
    <n v="1046143"/>
    <n v="13699"/>
    <x v="25"/>
    <x v="1"/>
    <s v="Damen"/>
    <n v="3"/>
    <n v="119.31932773109244"/>
    <n v="357.9579831932773"/>
    <s v="01809"/>
    <x v="1"/>
    <x v="11"/>
    <x v="4"/>
    <x v="3"/>
  </r>
  <r>
    <n v="79650416"/>
    <x v="396"/>
    <n v="9875388"/>
    <n v="13394"/>
    <x v="57"/>
    <x v="1"/>
    <s v="Herren"/>
    <n v="3"/>
    <n v="123.52100840336136"/>
    <n v="370.56302521008411"/>
    <n v="36251"/>
    <x v="2"/>
    <x v="5"/>
    <x v="0"/>
    <x v="0"/>
  </r>
  <r>
    <n v="94277683"/>
    <x v="396"/>
    <n v="6698519"/>
    <n v="13685"/>
    <x v="17"/>
    <x v="1"/>
    <s v="Damen"/>
    <n v="1"/>
    <n v="122.68067226890757"/>
    <n v="122.68067226890757"/>
    <n v="97737"/>
    <x v="0"/>
    <x v="6"/>
    <x v="3"/>
    <x v="3"/>
  </r>
  <r>
    <n v="35344452"/>
    <x v="397"/>
    <n v="6593816"/>
    <n v="11310"/>
    <x v="49"/>
    <x v="2"/>
    <s v="Herren"/>
    <n v="3"/>
    <n v="71.420168067226896"/>
    <n v="214.2605042016807"/>
    <n v="55494"/>
    <x v="2"/>
    <x v="7"/>
    <x v="1"/>
    <x v="1"/>
  </r>
  <r>
    <n v="71744439"/>
    <x v="398"/>
    <n v="1098782"/>
    <n v="10828"/>
    <x v="28"/>
    <x v="0"/>
    <s v="Herren"/>
    <n v="3"/>
    <n v="136.96638655462186"/>
    <n v="410.89915966386559"/>
    <s v="02991"/>
    <x v="1"/>
    <x v="11"/>
    <x v="3"/>
    <x v="0"/>
  </r>
  <r>
    <n v="71744439"/>
    <x v="398"/>
    <n v="1098782"/>
    <n v="11969"/>
    <x v="59"/>
    <x v="2"/>
    <s v="Damen"/>
    <n v="3"/>
    <n v="66.378151260504197"/>
    <n v="199.1344537815126"/>
    <s v="02991"/>
    <x v="1"/>
    <x v="11"/>
    <x v="3"/>
    <x v="0"/>
  </r>
  <r>
    <n v="71744439"/>
    <x v="398"/>
    <n v="1098782"/>
    <n v="12149"/>
    <x v="27"/>
    <x v="3"/>
    <s v="Damen"/>
    <n v="2"/>
    <n v="264.69747899159665"/>
    <n v="529.39495798319331"/>
    <s v="02991"/>
    <x v="1"/>
    <x v="11"/>
    <x v="3"/>
    <x v="0"/>
  </r>
  <r>
    <n v="80334673"/>
    <x v="399"/>
    <n v="4080213"/>
    <n v="11431"/>
    <x v="45"/>
    <x v="2"/>
    <s v="Damen"/>
    <n v="3"/>
    <n v="63.857142857142854"/>
    <n v="191.57142857142856"/>
    <s v="03249"/>
    <x v="1"/>
    <x v="2"/>
    <x v="4"/>
    <x v="0"/>
  </r>
  <r>
    <n v="80334673"/>
    <x v="399"/>
    <n v="4080213"/>
    <n v="11156"/>
    <x v="14"/>
    <x v="2"/>
    <s v="Herren"/>
    <n v="2"/>
    <n v="74.78151260504201"/>
    <n v="149.56302521008402"/>
    <s v="03249"/>
    <x v="1"/>
    <x v="2"/>
    <x v="4"/>
    <x v="0"/>
  </r>
  <r>
    <n v="80334673"/>
    <x v="399"/>
    <n v="4080213"/>
    <n v="11777"/>
    <x v="29"/>
    <x v="2"/>
    <s v="Herren"/>
    <n v="3"/>
    <n v="63.016806722689076"/>
    <n v="189.05042016806723"/>
    <s v="03249"/>
    <x v="1"/>
    <x v="2"/>
    <x v="4"/>
    <x v="0"/>
  </r>
  <r>
    <n v="80334673"/>
    <x v="399"/>
    <n v="4080213"/>
    <n v="12499"/>
    <x v="42"/>
    <x v="3"/>
    <s v="Damen"/>
    <n v="3"/>
    <n v="248.73109243697482"/>
    <n v="746.19327731092449"/>
    <s v="03249"/>
    <x v="1"/>
    <x v="2"/>
    <x v="4"/>
    <x v="0"/>
  </r>
  <r>
    <n v="80334673"/>
    <x v="399"/>
    <n v="4080213"/>
    <n v="13230"/>
    <x v="26"/>
    <x v="1"/>
    <s v="Damen"/>
    <n v="3"/>
    <n v="112.5966386554622"/>
    <n v="337.78991596638662"/>
    <s v="03249"/>
    <x v="1"/>
    <x v="2"/>
    <x v="4"/>
    <x v="0"/>
  </r>
  <r>
    <n v="45672302"/>
    <x v="399"/>
    <n v="9866936"/>
    <n v="11733"/>
    <x v="11"/>
    <x v="2"/>
    <s v="Damen"/>
    <n v="2"/>
    <n v="73.100840336134453"/>
    <n v="146.20168067226891"/>
    <s v="08223"/>
    <x v="1"/>
    <x v="11"/>
    <x v="3"/>
    <x v="1"/>
  </r>
  <r>
    <n v="45672302"/>
    <x v="399"/>
    <n v="9866936"/>
    <n v="13337"/>
    <x v="23"/>
    <x v="1"/>
    <s v="Herren"/>
    <n v="3"/>
    <n v="118.47899159663866"/>
    <n v="355.43697478991601"/>
    <s v="08223"/>
    <x v="1"/>
    <x v="11"/>
    <x v="3"/>
    <x v="1"/>
  </r>
  <r>
    <n v="25002644"/>
    <x v="399"/>
    <n v="6631688"/>
    <n v="11081"/>
    <x v="2"/>
    <x v="2"/>
    <s v="Damen"/>
    <n v="2"/>
    <n v="70.579831932773104"/>
    <n v="141.15966386554621"/>
    <s v="04651"/>
    <x v="1"/>
    <x v="11"/>
    <x v="3"/>
    <x v="1"/>
  </r>
  <r>
    <n v="43281541"/>
    <x v="400"/>
    <n v="9308960"/>
    <n v="13651"/>
    <x v="39"/>
    <x v="1"/>
    <s v="Herren"/>
    <n v="3"/>
    <n v="112.5966386554622"/>
    <n v="337.78991596638662"/>
    <n v="58313"/>
    <x v="2"/>
    <x v="3"/>
    <x v="1"/>
    <x v="1"/>
  </r>
  <r>
    <n v="43281541"/>
    <x v="400"/>
    <n v="9308960"/>
    <n v="13302"/>
    <x v="46"/>
    <x v="1"/>
    <s v="Damen"/>
    <n v="2"/>
    <n v="121.00000000000001"/>
    <n v="242.00000000000003"/>
    <n v="58313"/>
    <x v="2"/>
    <x v="3"/>
    <x v="1"/>
    <x v="1"/>
  </r>
  <r>
    <n v="26519841"/>
    <x v="400"/>
    <n v="3027429"/>
    <n v="10557"/>
    <x v="0"/>
    <x v="0"/>
    <s v="Herren"/>
    <n v="3"/>
    <n v="132.76470588235296"/>
    <n v="398.2941176470589"/>
    <s v="04523"/>
    <x v="1"/>
    <x v="11"/>
    <x v="2"/>
    <x v="1"/>
  </r>
  <r>
    <n v="26519841"/>
    <x v="400"/>
    <n v="3027429"/>
    <n v="11733"/>
    <x v="11"/>
    <x v="2"/>
    <s v="Damen"/>
    <n v="3"/>
    <n v="73.100840336134453"/>
    <n v="219.30252100840335"/>
    <s v="04523"/>
    <x v="1"/>
    <x v="11"/>
    <x v="2"/>
    <x v="1"/>
  </r>
  <r>
    <n v="26519841"/>
    <x v="400"/>
    <n v="3027429"/>
    <n v="13071"/>
    <x v="43"/>
    <x v="1"/>
    <s v="Herren"/>
    <n v="3"/>
    <n v="122.68067226890757"/>
    <n v="368.0420168067227"/>
    <s v="04523"/>
    <x v="1"/>
    <x v="11"/>
    <x v="2"/>
    <x v="1"/>
  </r>
  <r>
    <n v="26519841"/>
    <x v="400"/>
    <n v="3027429"/>
    <n v="13397"/>
    <x v="35"/>
    <x v="1"/>
    <s v="Damen"/>
    <n v="2"/>
    <n v="117.63865546218489"/>
    <n v="235.27731092436977"/>
    <s v="04523"/>
    <x v="1"/>
    <x v="11"/>
    <x v="2"/>
    <x v="1"/>
  </r>
  <r>
    <n v="26519841"/>
    <x v="400"/>
    <n v="3027429"/>
    <n v="13791"/>
    <x v="1"/>
    <x v="1"/>
    <s v="Damen"/>
    <n v="3"/>
    <n v="125.20168067226892"/>
    <n v="375.60504201680675"/>
    <s v="04523"/>
    <x v="1"/>
    <x v="11"/>
    <x v="2"/>
    <x v="1"/>
  </r>
  <r>
    <n v="66742070"/>
    <x v="401"/>
    <n v="4805710"/>
    <n v="12086"/>
    <x v="16"/>
    <x v="3"/>
    <s v="Herren"/>
    <n v="3"/>
    <n v="248.73109243697482"/>
    <n v="746.19327731092449"/>
    <s v="04821"/>
    <x v="1"/>
    <x v="11"/>
    <x v="0"/>
    <x v="0"/>
  </r>
  <r>
    <n v="63242892"/>
    <x v="401"/>
    <n v="4794400"/>
    <n v="11341"/>
    <x v="4"/>
    <x v="2"/>
    <s v="Herren"/>
    <n v="2"/>
    <n v="63.857142857142854"/>
    <n v="127.71428571428571"/>
    <n v="23611"/>
    <x v="3"/>
    <x v="13"/>
    <x v="4"/>
    <x v="1"/>
  </r>
  <r>
    <n v="17082605"/>
    <x v="401"/>
    <n v="1236049"/>
    <n v="13791"/>
    <x v="1"/>
    <x v="1"/>
    <s v="Damen"/>
    <n v="3"/>
    <n v="125.20168067226892"/>
    <n v="375.60504201680675"/>
    <n v="39590"/>
    <x v="1"/>
    <x v="4"/>
    <x v="4"/>
    <x v="1"/>
  </r>
  <r>
    <n v="31696555"/>
    <x v="402"/>
    <n v="5401926"/>
    <n v="10557"/>
    <x v="0"/>
    <x v="0"/>
    <s v="Herren"/>
    <n v="3"/>
    <n v="132.76470588235296"/>
    <n v="398.2941176470589"/>
    <n v="73642"/>
    <x v="0"/>
    <x v="0"/>
    <x v="0"/>
    <x v="1"/>
  </r>
  <r>
    <n v="54291075"/>
    <x v="403"/>
    <n v="2799654"/>
    <n v="11400"/>
    <x v="52"/>
    <x v="2"/>
    <s v="Damen"/>
    <n v="2"/>
    <n v="63.857142857142854"/>
    <n v="127.71428571428571"/>
    <n v="33415"/>
    <x v="2"/>
    <x v="3"/>
    <x v="4"/>
    <x v="1"/>
  </r>
  <r>
    <n v="54291075"/>
    <x v="403"/>
    <n v="2799654"/>
    <n v="12849"/>
    <x v="10"/>
    <x v="3"/>
    <s v="Herren"/>
    <n v="2"/>
    <n v="255.45378151260505"/>
    <n v="510.9075630252101"/>
    <n v="33415"/>
    <x v="2"/>
    <x v="3"/>
    <x v="4"/>
    <x v="1"/>
  </r>
  <r>
    <n v="54291075"/>
    <x v="403"/>
    <n v="2799654"/>
    <n v="13685"/>
    <x v="17"/>
    <x v="1"/>
    <s v="Damen"/>
    <n v="2"/>
    <n v="122.68067226890757"/>
    <n v="245.36134453781514"/>
    <n v="33415"/>
    <x v="2"/>
    <x v="3"/>
    <x v="4"/>
    <x v="1"/>
  </r>
  <r>
    <n v="12913005"/>
    <x v="403"/>
    <n v="5559926"/>
    <n v="13405"/>
    <x v="36"/>
    <x v="1"/>
    <s v="Damen"/>
    <n v="3"/>
    <n v="116.79831932773111"/>
    <n v="350.39495798319331"/>
    <n v="35708"/>
    <x v="2"/>
    <x v="5"/>
    <x v="4"/>
    <x v="1"/>
  </r>
  <r>
    <n v="95086395"/>
    <x v="403"/>
    <n v="2053301"/>
    <n v="11969"/>
    <x v="59"/>
    <x v="2"/>
    <s v="Damen"/>
    <n v="1"/>
    <n v="66.378151260504197"/>
    <n v="66.378151260504197"/>
    <n v="95119"/>
    <x v="0"/>
    <x v="6"/>
    <x v="4"/>
    <x v="3"/>
  </r>
  <r>
    <n v="73620103"/>
    <x v="404"/>
    <n v="1676384"/>
    <n v="10352"/>
    <x v="31"/>
    <x v="0"/>
    <s v="Herren"/>
    <n v="2"/>
    <n v="127.72268907563027"/>
    <n v="255.44537815126054"/>
    <n v="58802"/>
    <x v="2"/>
    <x v="3"/>
    <x v="0"/>
    <x v="0"/>
  </r>
  <r>
    <n v="73620103"/>
    <x v="404"/>
    <n v="1676384"/>
    <n v="10557"/>
    <x v="0"/>
    <x v="0"/>
    <s v="Herren"/>
    <n v="2"/>
    <n v="132.76470588235296"/>
    <n v="265.52941176470591"/>
    <n v="58802"/>
    <x v="2"/>
    <x v="3"/>
    <x v="0"/>
    <x v="0"/>
  </r>
  <r>
    <n v="73620103"/>
    <x v="404"/>
    <n v="1676384"/>
    <n v="10722"/>
    <x v="40"/>
    <x v="0"/>
    <s v="Herren"/>
    <n v="3"/>
    <n v="136.96638655462186"/>
    <n v="410.89915966386559"/>
    <n v="58802"/>
    <x v="2"/>
    <x v="3"/>
    <x v="0"/>
    <x v="0"/>
  </r>
  <r>
    <n v="73620103"/>
    <x v="404"/>
    <n v="1676384"/>
    <n v="13791"/>
    <x v="1"/>
    <x v="1"/>
    <s v="Damen"/>
    <n v="3"/>
    <n v="125.20168067226892"/>
    <n v="375.60504201680675"/>
    <n v="58802"/>
    <x v="2"/>
    <x v="3"/>
    <x v="0"/>
    <x v="0"/>
  </r>
  <r>
    <n v="73620103"/>
    <x v="404"/>
    <n v="1676384"/>
    <n v="13405"/>
    <x v="36"/>
    <x v="1"/>
    <s v="Damen"/>
    <n v="2"/>
    <n v="116.79831932773111"/>
    <n v="233.59663865546221"/>
    <n v="58802"/>
    <x v="2"/>
    <x v="3"/>
    <x v="0"/>
    <x v="0"/>
  </r>
  <r>
    <n v="48244809"/>
    <x v="405"/>
    <n v="9667042"/>
    <n v="12495"/>
    <x v="54"/>
    <x v="3"/>
    <s v="Damen"/>
    <n v="2"/>
    <n v="264.69747899159665"/>
    <n v="529.39495798319331"/>
    <n v="54634"/>
    <x v="2"/>
    <x v="7"/>
    <x v="3"/>
    <x v="1"/>
  </r>
  <r>
    <n v="25556813"/>
    <x v="406"/>
    <n v="1170884"/>
    <n v="12899"/>
    <x v="8"/>
    <x v="3"/>
    <s v="Damen"/>
    <n v="1"/>
    <n v="268.05882352941177"/>
    <n v="268.05882352941177"/>
    <n v="71277"/>
    <x v="0"/>
    <x v="0"/>
    <x v="0"/>
    <x v="1"/>
  </r>
  <r>
    <n v="25556813"/>
    <x v="406"/>
    <n v="1170884"/>
    <n v="10722"/>
    <x v="40"/>
    <x v="0"/>
    <s v="Herren"/>
    <n v="3"/>
    <n v="136.96638655462186"/>
    <n v="410.89915966386559"/>
    <n v="71277"/>
    <x v="0"/>
    <x v="0"/>
    <x v="0"/>
    <x v="1"/>
  </r>
  <r>
    <n v="25556813"/>
    <x v="406"/>
    <n v="1170884"/>
    <n v="10198"/>
    <x v="47"/>
    <x v="0"/>
    <s v="Damen"/>
    <n v="2"/>
    <n v="130.24369747899161"/>
    <n v="260.48739495798321"/>
    <n v="71277"/>
    <x v="0"/>
    <x v="0"/>
    <x v="0"/>
    <x v="1"/>
  </r>
  <r>
    <n v="86362307"/>
    <x v="407"/>
    <n v="8723178"/>
    <n v="12551"/>
    <x v="22"/>
    <x v="3"/>
    <s v="Herren"/>
    <n v="3"/>
    <n v="259.65546218487395"/>
    <n v="778.96638655462186"/>
    <n v="56759"/>
    <x v="2"/>
    <x v="7"/>
    <x v="3"/>
    <x v="0"/>
  </r>
  <r>
    <n v="57570209"/>
    <x v="407"/>
    <n v="3243189"/>
    <n v="13337"/>
    <x v="23"/>
    <x v="1"/>
    <s v="Herren"/>
    <n v="3"/>
    <n v="118.47899159663866"/>
    <n v="355.43697478991601"/>
    <n v="45525"/>
    <x v="2"/>
    <x v="3"/>
    <x v="1"/>
    <x v="1"/>
  </r>
  <r>
    <n v="40517614"/>
    <x v="407"/>
    <n v="5489544"/>
    <n v="12551"/>
    <x v="22"/>
    <x v="3"/>
    <s v="Herren"/>
    <n v="2"/>
    <n v="259.65546218487395"/>
    <n v="519.31092436974791"/>
    <n v="21682"/>
    <x v="3"/>
    <x v="9"/>
    <x v="0"/>
    <x v="1"/>
  </r>
  <r>
    <n v="40517614"/>
    <x v="407"/>
    <n v="5489544"/>
    <n v="12849"/>
    <x v="10"/>
    <x v="3"/>
    <s v="Herren"/>
    <n v="3"/>
    <n v="255.45378151260505"/>
    <n v="766.36134453781517"/>
    <n v="21682"/>
    <x v="3"/>
    <x v="9"/>
    <x v="0"/>
    <x v="1"/>
  </r>
  <r>
    <n v="40517614"/>
    <x v="407"/>
    <n v="5489544"/>
    <n v="13337"/>
    <x v="23"/>
    <x v="1"/>
    <s v="Herren"/>
    <n v="3"/>
    <n v="118.47899159663866"/>
    <n v="355.43697478991601"/>
    <n v="21682"/>
    <x v="3"/>
    <x v="9"/>
    <x v="0"/>
    <x v="1"/>
  </r>
  <r>
    <n v="83873286"/>
    <x v="408"/>
    <n v="5049937"/>
    <n v="12098"/>
    <x v="58"/>
    <x v="3"/>
    <s v="Herren"/>
    <n v="2"/>
    <n v="257.97478991596643"/>
    <n v="515.94957983193285"/>
    <s v="01945"/>
    <x v="1"/>
    <x v="2"/>
    <x v="4"/>
    <x v="0"/>
  </r>
  <r>
    <n v="78130164"/>
    <x v="408"/>
    <n v="8324740"/>
    <n v="13320"/>
    <x v="18"/>
    <x v="1"/>
    <s v="Herren"/>
    <n v="2"/>
    <n v="110.07563025210085"/>
    <n v="220.1512605042017"/>
    <n v="85221"/>
    <x v="0"/>
    <x v="6"/>
    <x v="2"/>
    <x v="0"/>
  </r>
  <r>
    <n v="81788045"/>
    <x v="409"/>
    <n v="6245757"/>
    <n v="13699"/>
    <x v="25"/>
    <x v="1"/>
    <s v="Damen"/>
    <n v="3"/>
    <n v="119.31932773109244"/>
    <n v="357.9579831932773"/>
    <n v="27472"/>
    <x v="3"/>
    <x v="9"/>
    <x v="3"/>
    <x v="0"/>
  </r>
  <r>
    <n v="68440497"/>
    <x v="409"/>
    <n v="5851186"/>
    <n v="10381"/>
    <x v="12"/>
    <x v="0"/>
    <s v="Damen"/>
    <n v="3"/>
    <n v="132.76470588235296"/>
    <n v="398.2941176470589"/>
    <n v="32676"/>
    <x v="2"/>
    <x v="3"/>
    <x v="4"/>
    <x v="0"/>
  </r>
  <r>
    <n v="68440497"/>
    <x v="409"/>
    <n v="5851186"/>
    <n v="10828"/>
    <x v="28"/>
    <x v="0"/>
    <s v="Herren"/>
    <n v="3"/>
    <n v="136.96638655462186"/>
    <n v="410.89915966386559"/>
    <n v="32676"/>
    <x v="2"/>
    <x v="3"/>
    <x v="4"/>
    <x v="0"/>
  </r>
  <r>
    <n v="17736503"/>
    <x v="409"/>
    <n v="8599826"/>
    <n v="10381"/>
    <x v="12"/>
    <x v="0"/>
    <s v="Damen"/>
    <n v="3"/>
    <n v="132.76470588235296"/>
    <n v="398.2941176470589"/>
    <n v="95632"/>
    <x v="0"/>
    <x v="6"/>
    <x v="0"/>
    <x v="1"/>
  </r>
  <r>
    <n v="17092957"/>
    <x v="409"/>
    <n v="6644522"/>
    <n v="13363"/>
    <x v="24"/>
    <x v="1"/>
    <s v="Herren"/>
    <n v="2"/>
    <n v="116.79831932773111"/>
    <n v="233.59663865546221"/>
    <n v="89231"/>
    <x v="0"/>
    <x v="6"/>
    <x v="0"/>
    <x v="1"/>
  </r>
  <r>
    <n v="21454459"/>
    <x v="409"/>
    <n v="9617871"/>
    <n v="11310"/>
    <x v="49"/>
    <x v="2"/>
    <s v="Herren"/>
    <n v="2"/>
    <n v="71.420168067226896"/>
    <n v="142.84033613445379"/>
    <n v="31812"/>
    <x v="3"/>
    <x v="9"/>
    <x v="2"/>
    <x v="1"/>
  </r>
  <r>
    <n v="21454459"/>
    <x v="409"/>
    <n v="9617871"/>
    <n v="12499"/>
    <x v="42"/>
    <x v="3"/>
    <s v="Damen"/>
    <n v="2"/>
    <n v="248.73109243697482"/>
    <n v="497.46218487394964"/>
    <n v="31812"/>
    <x v="3"/>
    <x v="9"/>
    <x v="2"/>
    <x v="1"/>
  </r>
  <r>
    <n v="21454459"/>
    <x v="409"/>
    <n v="9617871"/>
    <n v="13337"/>
    <x v="23"/>
    <x v="1"/>
    <s v="Herren"/>
    <n v="2"/>
    <n v="118.47899159663866"/>
    <n v="236.95798319327733"/>
    <n v="31812"/>
    <x v="3"/>
    <x v="9"/>
    <x v="2"/>
    <x v="1"/>
  </r>
  <r>
    <n v="17192121"/>
    <x v="409"/>
    <n v="8855995"/>
    <n v="12058"/>
    <x v="44"/>
    <x v="3"/>
    <s v="Damen"/>
    <n v="2"/>
    <n v="267.218487394958"/>
    <n v="534.43697478991601"/>
    <n v="31008"/>
    <x v="3"/>
    <x v="9"/>
    <x v="3"/>
    <x v="1"/>
  </r>
  <r>
    <n v="16136848"/>
    <x v="410"/>
    <n v="7253422"/>
    <n v="11040"/>
    <x v="37"/>
    <x v="2"/>
    <s v="Damen"/>
    <n v="2"/>
    <n v="65.537815126050418"/>
    <n v="131.07563025210084"/>
    <n v="83646"/>
    <x v="0"/>
    <x v="6"/>
    <x v="4"/>
    <x v="1"/>
  </r>
  <r>
    <n v="96557681"/>
    <x v="411"/>
    <n v="2597629"/>
    <n v="13071"/>
    <x v="43"/>
    <x v="1"/>
    <s v="Herren"/>
    <n v="3"/>
    <n v="122.68067226890757"/>
    <n v="368.0420168067227"/>
    <n v="38518"/>
    <x v="3"/>
    <x v="9"/>
    <x v="1"/>
    <x v="3"/>
  </r>
  <r>
    <n v="58988013"/>
    <x v="411"/>
    <n v="4069040"/>
    <n v="10181"/>
    <x v="5"/>
    <x v="0"/>
    <s v="Herren"/>
    <n v="3"/>
    <n v="134.44537815126051"/>
    <n v="403.33613445378154"/>
    <n v="28857"/>
    <x v="3"/>
    <x v="9"/>
    <x v="4"/>
    <x v="1"/>
  </r>
  <r>
    <n v="58988013"/>
    <x v="411"/>
    <n v="4069040"/>
    <n v="11561"/>
    <x v="13"/>
    <x v="2"/>
    <s v="Herren"/>
    <n v="2"/>
    <n v="66.378151260504197"/>
    <n v="132.75630252100839"/>
    <n v="28857"/>
    <x v="3"/>
    <x v="9"/>
    <x v="4"/>
    <x v="1"/>
  </r>
  <r>
    <n v="13775556"/>
    <x v="411"/>
    <n v="9615541"/>
    <n v="12058"/>
    <x v="44"/>
    <x v="3"/>
    <s v="Damen"/>
    <n v="2"/>
    <n v="267.218487394958"/>
    <n v="534.43697478991601"/>
    <s v="09557"/>
    <x v="1"/>
    <x v="11"/>
    <x v="3"/>
    <x v="1"/>
  </r>
  <r>
    <n v="33296034"/>
    <x v="412"/>
    <n v="7691422"/>
    <n v="12710"/>
    <x v="56"/>
    <x v="3"/>
    <s v="Damen"/>
    <n v="1"/>
    <n v="259.65546218487395"/>
    <n v="259.65546218487395"/>
    <n v="78570"/>
    <x v="0"/>
    <x v="0"/>
    <x v="4"/>
    <x v="1"/>
  </r>
  <r>
    <n v="33296034"/>
    <x v="412"/>
    <n v="7691422"/>
    <n v="12849"/>
    <x v="10"/>
    <x v="3"/>
    <s v="Herren"/>
    <n v="1"/>
    <n v="255.45378151260505"/>
    <n v="255.45378151260505"/>
    <n v="78570"/>
    <x v="0"/>
    <x v="0"/>
    <x v="4"/>
    <x v="1"/>
  </r>
  <r>
    <n v="43254834"/>
    <x v="412"/>
    <n v="4734303"/>
    <n v="12710"/>
    <x v="56"/>
    <x v="3"/>
    <s v="Damen"/>
    <n v="2"/>
    <n v="259.65546218487395"/>
    <n v="519.31092436974791"/>
    <n v="71296"/>
    <x v="0"/>
    <x v="0"/>
    <x v="0"/>
    <x v="1"/>
  </r>
  <r>
    <n v="33296034"/>
    <x v="412"/>
    <n v="7691422"/>
    <n v="10198"/>
    <x v="47"/>
    <x v="0"/>
    <s v="Damen"/>
    <n v="3"/>
    <n v="130.24369747899161"/>
    <n v="390.73109243697479"/>
    <n v="78570"/>
    <x v="0"/>
    <x v="0"/>
    <x v="4"/>
    <x v="1"/>
  </r>
  <r>
    <n v="43254834"/>
    <x v="412"/>
    <n v="4734303"/>
    <n v="13363"/>
    <x v="24"/>
    <x v="1"/>
    <s v="Herren"/>
    <n v="2"/>
    <n v="116.79831932773111"/>
    <n v="233.59663865546221"/>
    <n v="71296"/>
    <x v="0"/>
    <x v="0"/>
    <x v="0"/>
    <x v="1"/>
  </r>
  <r>
    <n v="87967386"/>
    <x v="413"/>
    <n v="9765051"/>
    <n v="12735"/>
    <x v="50"/>
    <x v="3"/>
    <s v="Damen"/>
    <n v="3"/>
    <n v="268.05882352941177"/>
    <n v="804.17647058823536"/>
    <n v="59759"/>
    <x v="2"/>
    <x v="3"/>
    <x v="4"/>
    <x v="0"/>
  </r>
  <r>
    <n v="87478689"/>
    <x v="413"/>
    <n v="5566808"/>
    <n v="10538"/>
    <x v="20"/>
    <x v="0"/>
    <s v="Herren"/>
    <n v="3"/>
    <n v="130.24369747899161"/>
    <n v="390.73109243697479"/>
    <n v="53111"/>
    <x v="2"/>
    <x v="3"/>
    <x v="4"/>
    <x v="0"/>
  </r>
  <r>
    <n v="87478689"/>
    <x v="413"/>
    <n v="5566808"/>
    <n v="11561"/>
    <x v="13"/>
    <x v="2"/>
    <s v="Herren"/>
    <n v="3"/>
    <n v="66.378151260504197"/>
    <n v="199.1344537815126"/>
    <n v="53111"/>
    <x v="2"/>
    <x v="3"/>
    <x v="4"/>
    <x v="0"/>
  </r>
  <r>
    <n v="87478689"/>
    <x v="413"/>
    <n v="5566808"/>
    <n v="13071"/>
    <x v="43"/>
    <x v="1"/>
    <s v="Herren"/>
    <n v="2"/>
    <n v="122.68067226890757"/>
    <n v="245.36134453781514"/>
    <n v="53111"/>
    <x v="2"/>
    <x v="3"/>
    <x v="4"/>
    <x v="0"/>
  </r>
  <r>
    <n v="64718493"/>
    <x v="414"/>
    <n v="6669835"/>
    <n v="12495"/>
    <x v="54"/>
    <x v="3"/>
    <s v="Damen"/>
    <n v="1"/>
    <n v="264.69747899159665"/>
    <n v="264.69747899159665"/>
    <n v="71717"/>
    <x v="0"/>
    <x v="0"/>
    <x v="0"/>
    <x v="0"/>
  </r>
  <r>
    <n v="64718493"/>
    <x v="414"/>
    <n v="6669835"/>
    <n v="12735"/>
    <x v="50"/>
    <x v="3"/>
    <s v="Damen"/>
    <n v="1"/>
    <n v="268.05882352941177"/>
    <n v="268.05882352941177"/>
    <n v="71717"/>
    <x v="0"/>
    <x v="0"/>
    <x v="0"/>
    <x v="0"/>
  </r>
  <r>
    <n v="64718493"/>
    <x v="414"/>
    <n v="6669835"/>
    <n v="12058"/>
    <x v="44"/>
    <x v="3"/>
    <s v="Damen"/>
    <n v="1"/>
    <n v="267.218487394958"/>
    <n v="267.218487394958"/>
    <n v="71717"/>
    <x v="0"/>
    <x v="0"/>
    <x v="0"/>
    <x v="0"/>
  </r>
  <r>
    <n v="64718493"/>
    <x v="414"/>
    <n v="6669835"/>
    <n v="13651"/>
    <x v="39"/>
    <x v="1"/>
    <s v="Herren"/>
    <n v="3"/>
    <n v="112.5966386554622"/>
    <n v="337.78991596638662"/>
    <n v="71717"/>
    <x v="0"/>
    <x v="0"/>
    <x v="0"/>
    <x v="0"/>
  </r>
  <r>
    <n v="64718493"/>
    <x v="414"/>
    <n v="6669835"/>
    <n v="11733"/>
    <x v="11"/>
    <x v="2"/>
    <s v="Damen"/>
    <n v="3"/>
    <n v="73.100840336134453"/>
    <n v="219.30252100840335"/>
    <n v="71717"/>
    <x v="0"/>
    <x v="0"/>
    <x v="0"/>
    <x v="0"/>
  </r>
  <r>
    <n v="96562813"/>
    <x v="415"/>
    <n v="5922112"/>
    <n v="11777"/>
    <x v="29"/>
    <x v="2"/>
    <s v="Herren"/>
    <n v="3"/>
    <n v="63.016806722689076"/>
    <n v="189.05042016806723"/>
    <n v="20038"/>
    <x v="3"/>
    <x v="8"/>
    <x v="4"/>
    <x v="3"/>
  </r>
  <r>
    <n v="96562813"/>
    <x v="415"/>
    <n v="5922112"/>
    <n v="12098"/>
    <x v="58"/>
    <x v="3"/>
    <s v="Herren"/>
    <n v="3"/>
    <n v="257.97478991596643"/>
    <n v="773.92436974789928"/>
    <n v="20038"/>
    <x v="3"/>
    <x v="8"/>
    <x v="4"/>
    <x v="3"/>
  </r>
  <r>
    <n v="96562813"/>
    <x v="415"/>
    <n v="5922112"/>
    <n v="12499"/>
    <x v="42"/>
    <x v="3"/>
    <s v="Damen"/>
    <n v="3"/>
    <n v="248.73109243697482"/>
    <n v="746.19327731092449"/>
    <n v="20038"/>
    <x v="3"/>
    <x v="8"/>
    <x v="4"/>
    <x v="3"/>
  </r>
  <r>
    <n v="93837330"/>
    <x v="415"/>
    <n v="2410091"/>
    <n v="13394"/>
    <x v="57"/>
    <x v="1"/>
    <s v="Herren"/>
    <n v="2"/>
    <n v="123.52100840336136"/>
    <n v="247.04201680672273"/>
    <n v="96515"/>
    <x v="1"/>
    <x v="1"/>
    <x v="1"/>
    <x v="3"/>
  </r>
  <r>
    <n v="36524930"/>
    <x v="415"/>
    <n v="9448931"/>
    <n v="10561"/>
    <x v="19"/>
    <x v="0"/>
    <s v="Herren"/>
    <n v="3"/>
    <n v="133.60504201680675"/>
    <n v="400.81512605042025"/>
    <n v="61231"/>
    <x v="2"/>
    <x v="5"/>
    <x v="2"/>
    <x v="1"/>
  </r>
  <r>
    <n v="36524930"/>
    <x v="415"/>
    <n v="9448931"/>
    <n v="11431"/>
    <x v="45"/>
    <x v="2"/>
    <s v="Damen"/>
    <n v="3"/>
    <n v="63.857142857142854"/>
    <n v="191.57142857142856"/>
    <n v="61231"/>
    <x v="2"/>
    <x v="5"/>
    <x v="2"/>
    <x v="1"/>
  </r>
  <r>
    <n v="17260087"/>
    <x v="415"/>
    <n v="3067552"/>
    <n v="10352"/>
    <x v="31"/>
    <x v="0"/>
    <s v="Herren"/>
    <n v="3"/>
    <n v="127.72268907563027"/>
    <n v="383.1680672268908"/>
    <n v="29303"/>
    <x v="3"/>
    <x v="9"/>
    <x v="3"/>
    <x v="1"/>
  </r>
  <r>
    <n v="70001384"/>
    <x v="416"/>
    <n v="3678774"/>
    <n v="12495"/>
    <x v="54"/>
    <x v="3"/>
    <s v="Damen"/>
    <n v="1"/>
    <n v="264.69747899159665"/>
    <n v="264.69747899159665"/>
    <n v="97877"/>
    <x v="0"/>
    <x v="0"/>
    <x v="3"/>
    <x v="0"/>
  </r>
  <r>
    <n v="70001384"/>
    <x v="416"/>
    <n v="3678774"/>
    <n v="12735"/>
    <x v="50"/>
    <x v="3"/>
    <s v="Damen"/>
    <n v="1"/>
    <n v="268.05882352941177"/>
    <n v="268.05882352941177"/>
    <n v="97877"/>
    <x v="0"/>
    <x v="0"/>
    <x v="3"/>
    <x v="0"/>
  </r>
  <r>
    <n v="68425154"/>
    <x v="416"/>
    <n v="8654198"/>
    <n v="11341"/>
    <x v="4"/>
    <x v="2"/>
    <s v="Herren"/>
    <n v="3"/>
    <n v="63.857142857142854"/>
    <n v="191.57142857142856"/>
    <n v="39164"/>
    <x v="1"/>
    <x v="4"/>
    <x v="4"/>
    <x v="0"/>
  </r>
  <r>
    <n v="68425154"/>
    <x v="416"/>
    <n v="8654198"/>
    <n v="12735"/>
    <x v="50"/>
    <x v="3"/>
    <s v="Damen"/>
    <n v="2"/>
    <n v="268.05882352941177"/>
    <n v="536.11764705882354"/>
    <n v="39164"/>
    <x v="1"/>
    <x v="4"/>
    <x v="4"/>
    <x v="0"/>
  </r>
  <r>
    <n v="68425154"/>
    <x v="416"/>
    <n v="8654198"/>
    <n v="12058"/>
    <x v="44"/>
    <x v="3"/>
    <s v="Damen"/>
    <n v="3"/>
    <n v="267.218487394958"/>
    <n v="801.65546218487407"/>
    <n v="39164"/>
    <x v="1"/>
    <x v="4"/>
    <x v="4"/>
    <x v="0"/>
  </r>
  <r>
    <n v="70001384"/>
    <x v="416"/>
    <n v="3678774"/>
    <n v="13791"/>
    <x v="1"/>
    <x v="1"/>
    <s v="Damen"/>
    <n v="2"/>
    <n v="125.20168067226892"/>
    <n v="250.40336134453784"/>
    <n v="97877"/>
    <x v="0"/>
    <x v="0"/>
    <x v="3"/>
    <x v="0"/>
  </r>
  <r>
    <n v="33922922"/>
    <x v="416"/>
    <n v="6598385"/>
    <n v="10828"/>
    <x v="28"/>
    <x v="0"/>
    <s v="Herren"/>
    <n v="2"/>
    <n v="136.96638655462186"/>
    <n v="273.93277310924373"/>
    <n v="99444"/>
    <x v="1"/>
    <x v="1"/>
    <x v="3"/>
    <x v="1"/>
  </r>
  <r>
    <n v="33922922"/>
    <x v="416"/>
    <n v="6598385"/>
    <n v="10181"/>
    <x v="5"/>
    <x v="0"/>
    <s v="Herren"/>
    <n v="3"/>
    <n v="134.44537815126051"/>
    <n v="403.33613445378154"/>
    <n v="99444"/>
    <x v="1"/>
    <x v="1"/>
    <x v="3"/>
    <x v="1"/>
  </r>
  <r>
    <n v="70001384"/>
    <x v="416"/>
    <n v="3678774"/>
    <n v="11310"/>
    <x v="49"/>
    <x v="2"/>
    <s v="Herren"/>
    <n v="3"/>
    <n v="71.420168067226896"/>
    <n v="214.2605042016807"/>
    <n v="97877"/>
    <x v="0"/>
    <x v="0"/>
    <x v="3"/>
    <x v="0"/>
  </r>
  <r>
    <n v="70001384"/>
    <x v="416"/>
    <n v="3678774"/>
    <n v="11175"/>
    <x v="21"/>
    <x v="2"/>
    <s v="Damen"/>
    <n v="2"/>
    <n v="71.420168067226896"/>
    <n v="142.84033613445379"/>
    <n v="97877"/>
    <x v="0"/>
    <x v="0"/>
    <x v="3"/>
    <x v="0"/>
  </r>
  <r>
    <n v="90492800"/>
    <x v="417"/>
    <n v="9615541"/>
    <n v="13791"/>
    <x v="1"/>
    <x v="1"/>
    <s v="Damen"/>
    <n v="2"/>
    <n v="125.20168067226892"/>
    <n v="250.40336134453784"/>
    <s v="09557"/>
    <x v="1"/>
    <x v="11"/>
    <x v="0"/>
    <x v="4"/>
  </r>
  <r>
    <n v="66006115"/>
    <x v="417"/>
    <n v="3215151"/>
    <n v="10722"/>
    <x v="40"/>
    <x v="0"/>
    <s v="Herren"/>
    <n v="2"/>
    <n v="136.96638655462186"/>
    <n v="273.93277310924373"/>
    <n v="31552"/>
    <x v="3"/>
    <x v="9"/>
    <x v="1"/>
    <x v="0"/>
  </r>
  <r>
    <n v="66006115"/>
    <x v="417"/>
    <n v="3215151"/>
    <n v="11518"/>
    <x v="6"/>
    <x v="2"/>
    <s v="Herren"/>
    <n v="2"/>
    <n v="63.016806722689076"/>
    <n v="126.03361344537815"/>
    <n v="31552"/>
    <x v="3"/>
    <x v="9"/>
    <x v="1"/>
    <x v="0"/>
  </r>
  <r>
    <n v="66006115"/>
    <x v="417"/>
    <n v="3215151"/>
    <n v="12899"/>
    <x v="8"/>
    <x v="3"/>
    <s v="Damen"/>
    <n v="2"/>
    <n v="268.05882352941177"/>
    <n v="536.11764705882354"/>
    <n v="31552"/>
    <x v="3"/>
    <x v="9"/>
    <x v="1"/>
    <x v="0"/>
  </r>
  <r>
    <n v="29397587"/>
    <x v="418"/>
    <n v="8856009"/>
    <n v="11777"/>
    <x v="29"/>
    <x v="2"/>
    <s v="Herren"/>
    <n v="3"/>
    <n v="63.016806722689076"/>
    <n v="189.05042016806723"/>
    <n v="16359"/>
    <x v="1"/>
    <x v="2"/>
    <x v="1"/>
    <x v="1"/>
  </r>
  <r>
    <n v="29397587"/>
    <x v="418"/>
    <n v="8856009"/>
    <n v="11036"/>
    <x v="53"/>
    <x v="2"/>
    <s v="Damen"/>
    <n v="2"/>
    <n v="68.058823529411768"/>
    <n v="136.11764705882354"/>
    <n v="16359"/>
    <x v="1"/>
    <x v="2"/>
    <x v="1"/>
    <x v="1"/>
  </r>
  <r>
    <n v="16707646"/>
    <x v="418"/>
    <n v="2770301"/>
    <n v="12551"/>
    <x v="22"/>
    <x v="3"/>
    <s v="Herren"/>
    <n v="3"/>
    <n v="259.65546218487395"/>
    <n v="778.96638655462186"/>
    <s v="02899"/>
    <x v="1"/>
    <x v="11"/>
    <x v="2"/>
    <x v="1"/>
  </r>
  <r>
    <n v="15076386"/>
    <x v="418"/>
    <n v="5922112"/>
    <n v="10381"/>
    <x v="12"/>
    <x v="0"/>
    <s v="Damen"/>
    <n v="2"/>
    <n v="132.76470588235296"/>
    <n v="265.52941176470591"/>
    <n v="20038"/>
    <x v="3"/>
    <x v="8"/>
    <x v="3"/>
    <x v="1"/>
  </r>
  <r>
    <n v="52768767"/>
    <x v="419"/>
    <n v="6787533"/>
    <n v="11175"/>
    <x v="21"/>
    <x v="2"/>
    <s v="Damen"/>
    <n v="3"/>
    <n v="71.420168067226896"/>
    <n v="214.2605042016807"/>
    <n v="16727"/>
    <x v="1"/>
    <x v="2"/>
    <x v="4"/>
    <x v="1"/>
  </r>
  <r>
    <n v="52768767"/>
    <x v="419"/>
    <n v="6787533"/>
    <n v="13394"/>
    <x v="57"/>
    <x v="1"/>
    <s v="Herren"/>
    <n v="3"/>
    <n v="123.52100840336136"/>
    <n v="370.56302521008411"/>
    <n v="16727"/>
    <x v="1"/>
    <x v="2"/>
    <x v="4"/>
    <x v="1"/>
  </r>
  <r>
    <n v="52768767"/>
    <x v="419"/>
    <n v="6787533"/>
    <n v="13302"/>
    <x v="46"/>
    <x v="1"/>
    <s v="Damen"/>
    <n v="3"/>
    <n v="121.00000000000001"/>
    <n v="363.00000000000006"/>
    <n v="16727"/>
    <x v="1"/>
    <x v="2"/>
    <x v="4"/>
    <x v="1"/>
  </r>
  <r>
    <n v="36024076"/>
    <x v="419"/>
    <n v="9576516"/>
    <n v="10722"/>
    <x v="40"/>
    <x v="0"/>
    <s v="Herren"/>
    <n v="2"/>
    <n v="136.96638655462186"/>
    <n v="273.93277310924373"/>
    <n v="44135"/>
    <x v="2"/>
    <x v="3"/>
    <x v="0"/>
    <x v="1"/>
  </r>
  <r>
    <n v="36024076"/>
    <x v="419"/>
    <n v="9576516"/>
    <n v="12551"/>
    <x v="22"/>
    <x v="3"/>
    <s v="Herren"/>
    <n v="3"/>
    <n v="259.65546218487395"/>
    <n v="778.96638655462186"/>
    <n v="44135"/>
    <x v="2"/>
    <x v="3"/>
    <x v="0"/>
    <x v="1"/>
  </r>
  <r>
    <n v="36024076"/>
    <x v="419"/>
    <n v="9576516"/>
    <n v="13791"/>
    <x v="1"/>
    <x v="1"/>
    <s v="Damen"/>
    <n v="2"/>
    <n v="125.20168067226892"/>
    <n v="250.40336134453784"/>
    <n v="44135"/>
    <x v="2"/>
    <x v="3"/>
    <x v="0"/>
    <x v="1"/>
  </r>
  <r>
    <n v="32248802"/>
    <x v="419"/>
    <n v="2245823"/>
    <n v="12899"/>
    <x v="8"/>
    <x v="3"/>
    <s v="Damen"/>
    <n v="3"/>
    <n v="268.05882352941177"/>
    <n v="804.17647058823536"/>
    <n v="19089"/>
    <x v="3"/>
    <x v="8"/>
    <x v="0"/>
    <x v="1"/>
  </r>
  <r>
    <n v="55931635"/>
    <x v="420"/>
    <n v="7550763"/>
    <n v="10198"/>
    <x v="47"/>
    <x v="0"/>
    <s v="Damen"/>
    <n v="3"/>
    <n v="130.24369747899161"/>
    <n v="390.73109243697479"/>
    <n v="38855"/>
    <x v="1"/>
    <x v="4"/>
    <x v="0"/>
    <x v="1"/>
  </r>
  <r>
    <n v="53026729"/>
    <x v="420"/>
    <n v="8340251"/>
    <n v="11341"/>
    <x v="4"/>
    <x v="2"/>
    <s v="Herren"/>
    <n v="2"/>
    <n v="63.857142857142854"/>
    <n v="127.71428571428571"/>
    <s v="07407"/>
    <x v="1"/>
    <x v="1"/>
    <x v="1"/>
    <x v="1"/>
  </r>
  <r>
    <n v="86420816"/>
    <x v="421"/>
    <n v="3024643"/>
    <n v="12149"/>
    <x v="27"/>
    <x v="3"/>
    <s v="Damen"/>
    <n v="1"/>
    <n v="264.69747899159665"/>
    <n v="264.69747899159665"/>
    <n v="75305"/>
    <x v="0"/>
    <x v="0"/>
    <x v="1"/>
    <x v="0"/>
  </r>
  <r>
    <n v="86420816"/>
    <x v="421"/>
    <n v="3024643"/>
    <n v="12430"/>
    <x v="61"/>
    <x v="3"/>
    <s v="Damen"/>
    <n v="2"/>
    <n v="256.29411764705884"/>
    <n v="512.58823529411768"/>
    <n v="75305"/>
    <x v="0"/>
    <x v="0"/>
    <x v="1"/>
    <x v="0"/>
  </r>
  <r>
    <n v="86420816"/>
    <x v="421"/>
    <n v="3024643"/>
    <n v="11081"/>
    <x v="2"/>
    <x v="2"/>
    <s v="Damen"/>
    <n v="3"/>
    <n v="70.579831932773104"/>
    <n v="211.7394957983193"/>
    <n v="75305"/>
    <x v="0"/>
    <x v="0"/>
    <x v="1"/>
    <x v="0"/>
  </r>
  <r>
    <n v="21751977"/>
    <x v="421"/>
    <n v="8382729"/>
    <n v="12086"/>
    <x v="16"/>
    <x v="3"/>
    <s v="Herren"/>
    <n v="3"/>
    <n v="248.73109243697482"/>
    <n v="746.19327731092449"/>
    <s v="01968"/>
    <x v="1"/>
    <x v="2"/>
    <x v="0"/>
    <x v="1"/>
  </r>
  <r>
    <n v="15242342"/>
    <x v="421"/>
    <n v="8987248"/>
    <n v="13230"/>
    <x v="26"/>
    <x v="1"/>
    <s v="Damen"/>
    <n v="3"/>
    <n v="112.5966386554622"/>
    <n v="337.78991596638662"/>
    <n v="34513"/>
    <x v="2"/>
    <x v="5"/>
    <x v="0"/>
    <x v="1"/>
  </r>
  <r>
    <n v="15242342"/>
    <x v="421"/>
    <n v="8987248"/>
    <n v="13685"/>
    <x v="17"/>
    <x v="1"/>
    <s v="Damen"/>
    <n v="3"/>
    <n v="122.68067226890757"/>
    <n v="368.0420168067227"/>
    <n v="34513"/>
    <x v="2"/>
    <x v="5"/>
    <x v="0"/>
    <x v="1"/>
  </r>
  <r>
    <n v="15242342"/>
    <x v="421"/>
    <n v="8987248"/>
    <n v="13791"/>
    <x v="1"/>
    <x v="1"/>
    <s v="Damen"/>
    <n v="3"/>
    <n v="125.20168067226892"/>
    <n v="375.60504201680675"/>
    <n v="34513"/>
    <x v="2"/>
    <x v="5"/>
    <x v="0"/>
    <x v="1"/>
  </r>
  <r>
    <n v="93151987"/>
    <x v="422"/>
    <n v="3874649"/>
    <n v="10381"/>
    <x v="12"/>
    <x v="0"/>
    <s v="Damen"/>
    <n v="3"/>
    <n v="132.76470588235296"/>
    <n v="398.2941176470589"/>
    <n v="24782"/>
    <x v="3"/>
    <x v="13"/>
    <x v="4"/>
    <x v="3"/>
  </r>
  <r>
    <n v="88536270"/>
    <x v="422"/>
    <n v="9426448"/>
    <n v="11081"/>
    <x v="2"/>
    <x v="2"/>
    <s v="Damen"/>
    <n v="3"/>
    <n v="70.579831932773104"/>
    <n v="211.7394957983193"/>
    <n v="15936"/>
    <x v="1"/>
    <x v="2"/>
    <x v="4"/>
    <x v="4"/>
  </r>
  <r>
    <n v="88536270"/>
    <x v="422"/>
    <n v="9426448"/>
    <n v="11431"/>
    <x v="45"/>
    <x v="2"/>
    <s v="Damen"/>
    <n v="2"/>
    <n v="63.857142857142854"/>
    <n v="127.71428571428571"/>
    <n v="15936"/>
    <x v="1"/>
    <x v="2"/>
    <x v="4"/>
    <x v="4"/>
  </r>
  <r>
    <n v="88536270"/>
    <x v="422"/>
    <n v="9426448"/>
    <n v="13320"/>
    <x v="18"/>
    <x v="1"/>
    <s v="Herren"/>
    <n v="3"/>
    <n v="110.07563025210085"/>
    <n v="330.22689075630257"/>
    <n v="15936"/>
    <x v="1"/>
    <x v="2"/>
    <x v="4"/>
    <x v="4"/>
  </r>
  <r>
    <n v="68410690"/>
    <x v="422"/>
    <n v="5891286"/>
    <n v="10352"/>
    <x v="31"/>
    <x v="0"/>
    <s v="Herren"/>
    <n v="2"/>
    <n v="127.72268907563027"/>
    <n v="255.44537815126054"/>
    <n v="30827"/>
    <x v="3"/>
    <x v="9"/>
    <x v="2"/>
    <x v="0"/>
  </r>
  <r>
    <n v="68410690"/>
    <x v="422"/>
    <n v="5891286"/>
    <n v="13583"/>
    <x v="30"/>
    <x v="1"/>
    <s v="Herren"/>
    <n v="2"/>
    <n v="110.07563025210085"/>
    <n v="220.1512605042017"/>
    <n v="30827"/>
    <x v="3"/>
    <x v="9"/>
    <x v="2"/>
    <x v="0"/>
  </r>
  <r>
    <n v="98675896"/>
    <x v="422"/>
    <n v="9384058"/>
    <n v="13685"/>
    <x v="17"/>
    <x v="1"/>
    <s v="Damen"/>
    <n v="3"/>
    <n v="122.68067226890757"/>
    <n v="368.0420168067227"/>
    <n v="75323"/>
    <x v="0"/>
    <x v="0"/>
    <x v="1"/>
    <x v="2"/>
  </r>
  <r>
    <n v="47900847"/>
    <x v="422"/>
    <n v="9505731"/>
    <n v="13071"/>
    <x v="43"/>
    <x v="1"/>
    <s v="Herren"/>
    <n v="3"/>
    <n v="122.68067226890757"/>
    <n v="368.0420168067227"/>
    <n v="73547"/>
    <x v="0"/>
    <x v="0"/>
    <x v="2"/>
    <x v="1"/>
  </r>
  <r>
    <n v="76803111"/>
    <x v="423"/>
    <n v="4405910"/>
    <n v="12495"/>
    <x v="54"/>
    <x v="3"/>
    <s v="Damen"/>
    <n v="2"/>
    <n v="264.69747899159665"/>
    <n v="529.39495798319331"/>
    <n v="92342"/>
    <x v="0"/>
    <x v="6"/>
    <x v="3"/>
    <x v="0"/>
  </r>
  <r>
    <n v="76803111"/>
    <x v="423"/>
    <n v="4405910"/>
    <n v="12551"/>
    <x v="22"/>
    <x v="3"/>
    <s v="Herren"/>
    <n v="2"/>
    <n v="259.65546218487395"/>
    <n v="519.31092436974791"/>
    <n v="92342"/>
    <x v="0"/>
    <x v="6"/>
    <x v="3"/>
    <x v="0"/>
  </r>
  <r>
    <n v="65871586"/>
    <x v="423"/>
    <n v="7532087"/>
    <n v="13355"/>
    <x v="55"/>
    <x v="1"/>
    <s v="Herren"/>
    <n v="3"/>
    <n v="123.52100840336136"/>
    <n v="370.56302521008411"/>
    <n v="19395"/>
    <x v="3"/>
    <x v="8"/>
    <x v="4"/>
    <x v="0"/>
  </r>
  <r>
    <n v="41009738"/>
    <x v="424"/>
    <n v="4763733"/>
    <n v="13791"/>
    <x v="1"/>
    <x v="1"/>
    <s v="Damen"/>
    <n v="3"/>
    <n v="125.20168067226892"/>
    <n v="375.60504201680675"/>
    <n v="98574"/>
    <x v="1"/>
    <x v="1"/>
    <x v="3"/>
    <x v="1"/>
  </r>
  <r>
    <n v="35346889"/>
    <x v="424"/>
    <n v="5484989"/>
    <n v="12058"/>
    <x v="44"/>
    <x v="3"/>
    <s v="Damen"/>
    <n v="2"/>
    <n v="267.218487394958"/>
    <n v="534.43697478991601"/>
    <n v="76726"/>
    <x v="2"/>
    <x v="7"/>
    <x v="3"/>
    <x v="1"/>
  </r>
  <r>
    <n v="35346889"/>
    <x v="424"/>
    <n v="5484989"/>
    <n v="13230"/>
    <x v="26"/>
    <x v="1"/>
    <s v="Damen"/>
    <n v="3"/>
    <n v="112.5966386554622"/>
    <n v="337.78991596638662"/>
    <n v="76726"/>
    <x v="2"/>
    <x v="7"/>
    <x v="3"/>
    <x v="1"/>
  </r>
  <r>
    <n v="24890546"/>
    <x v="425"/>
    <n v="7126825"/>
    <n v="12735"/>
    <x v="50"/>
    <x v="3"/>
    <s v="Damen"/>
    <n v="1"/>
    <n v="268.05882352941177"/>
    <n v="268.05882352941177"/>
    <n v="74722"/>
    <x v="0"/>
    <x v="0"/>
    <x v="3"/>
    <x v="1"/>
  </r>
  <r>
    <n v="24890546"/>
    <x v="425"/>
    <n v="7126825"/>
    <n v="12149"/>
    <x v="27"/>
    <x v="3"/>
    <s v="Damen"/>
    <n v="1"/>
    <n v="264.69747899159665"/>
    <n v="264.69747899159665"/>
    <n v="74722"/>
    <x v="0"/>
    <x v="0"/>
    <x v="3"/>
    <x v="1"/>
  </r>
  <r>
    <n v="89703774"/>
    <x v="425"/>
    <n v="6682193"/>
    <n v="10198"/>
    <x v="47"/>
    <x v="0"/>
    <s v="Damen"/>
    <n v="3"/>
    <n v="130.24369747899161"/>
    <n v="390.73109243697479"/>
    <n v="57548"/>
    <x v="2"/>
    <x v="7"/>
    <x v="0"/>
    <x v="4"/>
  </r>
  <r>
    <n v="89703774"/>
    <x v="425"/>
    <n v="6682193"/>
    <n v="13791"/>
    <x v="1"/>
    <x v="1"/>
    <s v="Damen"/>
    <n v="2"/>
    <n v="125.20168067226892"/>
    <n v="250.40336134453784"/>
    <n v="57548"/>
    <x v="2"/>
    <x v="7"/>
    <x v="0"/>
    <x v="4"/>
  </r>
  <r>
    <n v="88422877"/>
    <x v="425"/>
    <n v="3612810"/>
    <n v="12735"/>
    <x v="50"/>
    <x v="3"/>
    <s v="Damen"/>
    <n v="2"/>
    <n v="268.05882352941177"/>
    <n v="536.11764705882354"/>
    <n v="51491"/>
    <x v="2"/>
    <x v="3"/>
    <x v="4"/>
    <x v="4"/>
  </r>
  <r>
    <n v="77349388"/>
    <x v="425"/>
    <n v="8280687"/>
    <n v="10538"/>
    <x v="20"/>
    <x v="0"/>
    <s v="Herren"/>
    <n v="2"/>
    <n v="130.24369747899161"/>
    <n v="260.48739495798321"/>
    <n v="34474"/>
    <x v="2"/>
    <x v="5"/>
    <x v="4"/>
    <x v="0"/>
  </r>
  <r>
    <n v="77349388"/>
    <x v="425"/>
    <n v="8280687"/>
    <n v="10430"/>
    <x v="51"/>
    <x v="0"/>
    <s v="Damen"/>
    <n v="2"/>
    <n v="140.32773109243698"/>
    <n v="280.65546218487395"/>
    <n v="34474"/>
    <x v="2"/>
    <x v="5"/>
    <x v="4"/>
    <x v="0"/>
  </r>
  <r>
    <n v="77349388"/>
    <x v="425"/>
    <n v="8280687"/>
    <n v="13355"/>
    <x v="55"/>
    <x v="1"/>
    <s v="Herren"/>
    <n v="3"/>
    <n v="123.52100840336136"/>
    <n v="370.56302521008411"/>
    <n v="34474"/>
    <x v="2"/>
    <x v="5"/>
    <x v="4"/>
    <x v="0"/>
  </r>
  <r>
    <n v="24890546"/>
    <x v="425"/>
    <n v="7126825"/>
    <n v="10352"/>
    <x v="31"/>
    <x v="0"/>
    <s v="Herren"/>
    <n v="3"/>
    <n v="127.72268907563027"/>
    <n v="383.1680672268908"/>
    <n v="74722"/>
    <x v="0"/>
    <x v="0"/>
    <x v="3"/>
    <x v="1"/>
  </r>
  <r>
    <n v="19007855"/>
    <x v="425"/>
    <n v="3688117"/>
    <n v="10722"/>
    <x v="40"/>
    <x v="0"/>
    <s v="Herren"/>
    <n v="2"/>
    <n v="136.96638655462186"/>
    <n v="273.93277310924373"/>
    <n v="83278"/>
    <x v="0"/>
    <x v="6"/>
    <x v="0"/>
    <x v="1"/>
  </r>
  <r>
    <n v="91586904"/>
    <x v="425"/>
    <n v="1760298"/>
    <n v="12849"/>
    <x v="10"/>
    <x v="3"/>
    <s v="Herren"/>
    <n v="1"/>
    <n v="255.45378151260505"/>
    <n v="255.45378151260505"/>
    <n v="97332"/>
    <x v="0"/>
    <x v="6"/>
    <x v="0"/>
    <x v="3"/>
  </r>
  <r>
    <n v="19007855"/>
    <x v="425"/>
    <n v="3688117"/>
    <n v="13337"/>
    <x v="23"/>
    <x v="1"/>
    <s v="Herren"/>
    <n v="2"/>
    <n v="118.47899159663866"/>
    <n v="236.95798319327733"/>
    <n v="83278"/>
    <x v="0"/>
    <x v="6"/>
    <x v="0"/>
    <x v="1"/>
  </r>
  <r>
    <n v="19007855"/>
    <x v="425"/>
    <n v="3688117"/>
    <n v="11081"/>
    <x v="2"/>
    <x v="2"/>
    <s v="Damen"/>
    <n v="3"/>
    <n v="70.579831932773104"/>
    <n v="211.7394957983193"/>
    <n v="83278"/>
    <x v="0"/>
    <x v="6"/>
    <x v="0"/>
    <x v="1"/>
  </r>
  <r>
    <n v="14258931"/>
    <x v="425"/>
    <n v="5126653"/>
    <n v="13685"/>
    <x v="17"/>
    <x v="1"/>
    <s v="Damen"/>
    <n v="3"/>
    <n v="122.68067226890757"/>
    <n v="368.0420168067227"/>
    <n v="24960"/>
    <x v="3"/>
    <x v="13"/>
    <x v="2"/>
    <x v="1"/>
  </r>
  <r>
    <n v="92072312"/>
    <x v="426"/>
    <n v="6278181"/>
    <n v="12899"/>
    <x v="8"/>
    <x v="3"/>
    <s v="Damen"/>
    <n v="2"/>
    <n v="268.05882352941177"/>
    <n v="536.11764705882354"/>
    <n v="96317"/>
    <x v="0"/>
    <x v="6"/>
    <x v="1"/>
    <x v="3"/>
  </r>
  <r>
    <n v="92072312"/>
    <x v="426"/>
    <n v="6278181"/>
    <n v="12086"/>
    <x v="16"/>
    <x v="3"/>
    <s v="Herren"/>
    <n v="2"/>
    <n v="248.73109243697482"/>
    <n v="497.46218487394964"/>
    <n v="96317"/>
    <x v="0"/>
    <x v="6"/>
    <x v="1"/>
    <x v="3"/>
  </r>
  <r>
    <n v="92072312"/>
    <x v="426"/>
    <n v="6278181"/>
    <n v="13320"/>
    <x v="18"/>
    <x v="1"/>
    <s v="Herren"/>
    <n v="1"/>
    <n v="110.07563025210085"/>
    <n v="110.07563025210085"/>
    <n v="96317"/>
    <x v="0"/>
    <x v="6"/>
    <x v="1"/>
    <x v="3"/>
  </r>
  <r>
    <n v="78830308"/>
    <x v="427"/>
    <n v="3615536"/>
    <n v="10352"/>
    <x v="31"/>
    <x v="0"/>
    <s v="Herren"/>
    <n v="2"/>
    <n v="127.72268907563027"/>
    <n v="255.44537815126054"/>
    <n v="36448"/>
    <x v="1"/>
    <x v="1"/>
    <x v="2"/>
    <x v="0"/>
  </r>
  <r>
    <n v="65302679"/>
    <x v="427"/>
    <n v="3999708"/>
    <n v="11040"/>
    <x v="37"/>
    <x v="2"/>
    <s v="Damen"/>
    <n v="3"/>
    <n v="65.537815126050418"/>
    <n v="196.61344537815125"/>
    <n v="61191"/>
    <x v="2"/>
    <x v="5"/>
    <x v="1"/>
    <x v="0"/>
  </r>
  <r>
    <n v="65302679"/>
    <x v="427"/>
    <n v="3999708"/>
    <n v="12058"/>
    <x v="44"/>
    <x v="3"/>
    <s v="Damen"/>
    <n v="3"/>
    <n v="267.218487394958"/>
    <n v="801.65546218487407"/>
    <n v="61191"/>
    <x v="2"/>
    <x v="5"/>
    <x v="1"/>
    <x v="0"/>
  </r>
  <r>
    <n v="65302679"/>
    <x v="427"/>
    <n v="3999708"/>
    <n v="12430"/>
    <x v="61"/>
    <x v="3"/>
    <s v="Damen"/>
    <n v="3"/>
    <n v="256.29411764705884"/>
    <n v="768.88235294117658"/>
    <n v="61191"/>
    <x v="2"/>
    <x v="5"/>
    <x v="1"/>
    <x v="0"/>
  </r>
  <r>
    <n v="68415803"/>
    <x v="428"/>
    <n v="2887717"/>
    <n v="12849"/>
    <x v="10"/>
    <x v="3"/>
    <s v="Herren"/>
    <n v="2"/>
    <n v="255.45378151260505"/>
    <n v="510.9075630252101"/>
    <n v="37351"/>
    <x v="1"/>
    <x v="1"/>
    <x v="1"/>
    <x v="0"/>
  </r>
  <r>
    <n v="68415803"/>
    <x v="428"/>
    <n v="2887717"/>
    <n v="13397"/>
    <x v="35"/>
    <x v="1"/>
    <s v="Damen"/>
    <n v="3"/>
    <n v="117.63865546218489"/>
    <n v="352.91596638655466"/>
    <n v="37351"/>
    <x v="1"/>
    <x v="1"/>
    <x v="1"/>
    <x v="0"/>
  </r>
  <r>
    <n v="68415803"/>
    <x v="428"/>
    <n v="2887717"/>
    <n v="13363"/>
    <x v="24"/>
    <x v="1"/>
    <s v="Herren"/>
    <n v="2"/>
    <n v="116.79831932773111"/>
    <n v="233.59663865546221"/>
    <n v="37351"/>
    <x v="1"/>
    <x v="1"/>
    <x v="1"/>
    <x v="0"/>
  </r>
  <r>
    <n v="44759489"/>
    <x v="428"/>
    <n v="2617700"/>
    <n v="13071"/>
    <x v="43"/>
    <x v="1"/>
    <s v="Herren"/>
    <n v="3"/>
    <n v="122.68067226890757"/>
    <n v="368.0420168067227"/>
    <n v="69198"/>
    <x v="0"/>
    <x v="0"/>
    <x v="0"/>
    <x v="1"/>
  </r>
  <r>
    <n v="62209594"/>
    <x v="428"/>
    <n v="3337129"/>
    <n v="10181"/>
    <x v="5"/>
    <x v="0"/>
    <s v="Herren"/>
    <n v="2"/>
    <n v="134.44537815126051"/>
    <n v="268.89075630252103"/>
    <n v="99439"/>
    <x v="1"/>
    <x v="1"/>
    <x v="0"/>
    <x v="1"/>
  </r>
  <r>
    <n v="62209594"/>
    <x v="428"/>
    <n v="3337129"/>
    <n v="11400"/>
    <x v="52"/>
    <x v="2"/>
    <s v="Damen"/>
    <n v="3"/>
    <n v="63.857142857142854"/>
    <n v="191.57142857142856"/>
    <n v="99439"/>
    <x v="1"/>
    <x v="1"/>
    <x v="0"/>
    <x v="1"/>
  </r>
  <r>
    <n v="62209594"/>
    <x v="428"/>
    <n v="3337129"/>
    <n v="13394"/>
    <x v="57"/>
    <x v="1"/>
    <s v="Herren"/>
    <n v="2"/>
    <n v="123.52100840336136"/>
    <n v="247.04201680672273"/>
    <n v="99439"/>
    <x v="1"/>
    <x v="1"/>
    <x v="0"/>
    <x v="1"/>
  </r>
  <r>
    <n v="28647314"/>
    <x v="428"/>
    <n v="4896555"/>
    <n v="13071"/>
    <x v="43"/>
    <x v="1"/>
    <s v="Herren"/>
    <n v="3"/>
    <n v="122.68067226890757"/>
    <n v="368.0420168067227"/>
    <n v="75305"/>
    <x v="0"/>
    <x v="0"/>
    <x v="2"/>
    <x v="1"/>
  </r>
  <r>
    <n v="53726494"/>
    <x v="428"/>
    <n v="5557526"/>
    <n v="10561"/>
    <x v="19"/>
    <x v="0"/>
    <s v="Herren"/>
    <n v="3"/>
    <n v="133.60504201680675"/>
    <n v="400.81512605042025"/>
    <s v="06905"/>
    <x v="1"/>
    <x v="4"/>
    <x v="4"/>
    <x v="1"/>
  </r>
  <r>
    <n v="53726494"/>
    <x v="428"/>
    <n v="5557526"/>
    <n v="12499"/>
    <x v="42"/>
    <x v="3"/>
    <s v="Damen"/>
    <n v="3"/>
    <n v="248.73109243697482"/>
    <n v="746.19327731092449"/>
    <s v="06905"/>
    <x v="1"/>
    <x v="4"/>
    <x v="4"/>
    <x v="1"/>
  </r>
  <r>
    <n v="53726494"/>
    <x v="428"/>
    <n v="5557526"/>
    <n v="13653"/>
    <x v="38"/>
    <x v="1"/>
    <s v="Damen"/>
    <n v="3"/>
    <n v="121.00000000000001"/>
    <n v="363.00000000000006"/>
    <s v="06905"/>
    <x v="1"/>
    <x v="4"/>
    <x v="4"/>
    <x v="1"/>
  </r>
  <r>
    <n v="44759489"/>
    <x v="428"/>
    <n v="2617700"/>
    <n v="10430"/>
    <x v="51"/>
    <x v="0"/>
    <s v="Damen"/>
    <n v="2"/>
    <n v="140.32773109243698"/>
    <n v="280.65546218487395"/>
    <n v="69198"/>
    <x v="0"/>
    <x v="0"/>
    <x v="0"/>
    <x v="1"/>
  </r>
  <r>
    <n v="44759489"/>
    <x v="428"/>
    <n v="2617700"/>
    <n v="10352"/>
    <x v="31"/>
    <x v="0"/>
    <s v="Herren"/>
    <n v="2"/>
    <n v="127.72268907563027"/>
    <n v="255.44537815126054"/>
    <n v="69198"/>
    <x v="0"/>
    <x v="0"/>
    <x v="0"/>
    <x v="1"/>
  </r>
  <r>
    <n v="38947774"/>
    <x v="428"/>
    <n v="9150085"/>
    <n v="10430"/>
    <x v="51"/>
    <x v="0"/>
    <s v="Damen"/>
    <n v="2"/>
    <n v="140.32773109243698"/>
    <n v="280.65546218487395"/>
    <n v="49828"/>
    <x v="3"/>
    <x v="9"/>
    <x v="0"/>
    <x v="1"/>
  </r>
  <r>
    <n v="38947774"/>
    <x v="428"/>
    <n v="9150085"/>
    <n v="13071"/>
    <x v="43"/>
    <x v="1"/>
    <s v="Herren"/>
    <n v="2"/>
    <n v="122.68067226890757"/>
    <n v="245.36134453781514"/>
    <n v="49828"/>
    <x v="3"/>
    <x v="9"/>
    <x v="0"/>
    <x v="1"/>
  </r>
  <r>
    <n v="38947774"/>
    <x v="428"/>
    <n v="9150085"/>
    <n v="13071"/>
    <x v="43"/>
    <x v="1"/>
    <s v="Herren"/>
    <n v="3"/>
    <n v="122.68067226890757"/>
    <n v="368.0420168067227"/>
    <n v="49828"/>
    <x v="3"/>
    <x v="9"/>
    <x v="0"/>
    <x v="1"/>
  </r>
  <r>
    <n v="44759489"/>
    <x v="428"/>
    <n v="2617700"/>
    <n v="13230"/>
    <x v="26"/>
    <x v="1"/>
    <s v="Damen"/>
    <n v="2"/>
    <n v="112.5966386554622"/>
    <n v="225.1932773109244"/>
    <n v="69198"/>
    <x v="0"/>
    <x v="0"/>
    <x v="0"/>
    <x v="1"/>
  </r>
  <r>
    <n v="44759489"/>
    <x v="428"/>
    <n v="2617700"/>
    <n v="13583"/>
    <x v="30"/>
    <x v="1"/>
    <s v="Herren"/>
    <n v="2"/>
    <n v="110.07563025210085"/>
    <n v="220.1512605042017"/>
    <n v="69198"/>
    <x v="0"/>
    <x v="0"/>
    <x v="0"/>
    <x v="1"/>
  </r>
  <r>
    <n v="28647314"/>
    <x v="428"/>
    <n v="4896555"/>
    <n v="11036"/>
    <x v="53"/>
    <x v="2"/>
    <s v="Damen"/>
    <n v="3"/>
    <n v="68.058823529411768"/>
    <n v="204.1764705882353"/>
    <n v="75305"/>
    <x v="0"/>
    <x v="0"/>
    <x v="2"/>
    <x v="1"/>
  </r>
  <r>
    <n v="22374452"/>
    <x v="428"/>
    <n v="8603436"/>
    <n v="12849"/>
    <x v="10"/>
    <x v="3"/>
    <s v="Herren"/>
    <n v="3"/>
    <n v="255.45378151260505"/>
    <n v="766.36134453781517"/>
    <s v="06246"/>
    <x v="1"/>
    <x v="4"/>
    <x v="0"/>
    <x v="1"/>
  </r>
  <r>
    <n v="22374452"/>
    <x v="428"/>
    <n v="8603436"/>
    <n v="12499"/>
    <x v="42"/>
    <x v="3"/>
    <s v="Damen"/>
    <n v="2"/>
    <n v="248.73109243697482"/>
    <n v="497.46218487394964"/>
    <s v="06246"/>
    <x v="1"/>
    <x v="4"/>
    <x v="0"/>
    <x v="1"/>
  </r>
  <r>
    <n v="90630573"/>
    <x v="429"/>
    <n v="9801103"/>
    <n v="12430"/>
    <x v="61"/>
    <x v="3"/>
    <s v="Damen"/>
    <n v="2"/>
    <n v="256.29411764705884"/>
    <n v="512.58823529411768"/>
    <n v="39326"/>
    <x v="1"/>
    <x v="4"/>
    <x v="1"/>
    <x v="4"/>
  </r>
  <r>
    <n v="71233229"/>
    <x v="429"/>
    <n v="7928613"/>
    <n v="13230"/>
    <x v="26"/>
    <x v="1"/>
    <s v="Damen"/>
    <n v="2"/>
    <n v="112.5966386554622"/>
    <n v="225.1932773109244"/>
    <s v="04736"/>
    <x v="1"/>
    <x v="11"/>
    <x v="3"/>
    <x v="0"/>
  </r>
  <r>
    <n v="67353233"/>
    <x v="429"/>
    <n v="4914651"/>
    <n v="10722"/>
    <x v="40"/>
    <x v="0"/>
    <s v="Herren"/>
    <n v="3"/>
    <n v="136.96638655462186"/>
    <n v="410.89915966386559"/>
    <n v="64625"/>
    <x v="2"/>
    <x v="5"/>
    <x v="0"/>
    <x v="0"/>
  </r>
  <r>
    <n v="67353233"/>
    <x v="429"/>
    <n v="4914651"/>
    <n v="11518"/>
    <x v="6"/>
    <x v="2"/>
    <s v="Herren"/>
    <n v="2"/>
    <n v="63.016806722689076"/>
    <n v="126.03361344537815"/>
    <n v="64625"/>
    <x v="2"/>
    <x v="5"/>
    <x v="0"/>
    <x v="0"/>
  </r>
  <r>
    <n v="67353233"/>
    <x v="429"/>
    <n v="4914651"/>
    <n v="13653"/>
    <x v="38"/>
    <x v="1"/>
    <s v="Damen"/>
    <n v="3"/>
    <n v="121.00000000000001"/>
    <n v="363.00000000000006"/>
    <n v="64625"/>
    <x v="2"/>
    <x v="5"/>
    <x v="0"/>
    <x v="0"/>
  </r>
  <r>
    <n v="37319723"/>
    <x v="429"/>
    <n v="5702446"/>
    <n v="11036"/>
    <x v="53"/>
    <x v="2"/>
    <s v="Damen"/>
    <n v="3"/>
    <n v="68.058823529411768"/>
    <n v="204.1764705882353"/>
    <n v="42579"/>
    <x v="2"/>
    <x v="3"/>
    <x v="4"/>
    <x v="1"/>
  </r>
  <r>
    <n v="37319723"/>
    <x v="429"/>
    <n v="5702446"/>
    <n v="12634"/>
    <x v="41"/>
    <x v="3"/>
    <s v="Herren"/>
    <n v="2"/>
    <n v="265.53781512605042"/>
    <n v="531.07563025210084"/>
    <n v="42579"/>
    <x v="2"/>
    <x v="3"/>
    <x v="4"/>
    <x v="1"/>
  </r>
  <r>
    <n v="37319723"/>
    <x v="429"/>
    <n v="5702446"/>
    <n v="12725"/>
    <x v="3"/>
    <x v="3"/>
    <s v="Herren"/>
    <n v="2"/>
    <n v="263.85714285714289"/>
    <n v="527.71428571428578"/>
    <n v="42579"/>
    <x v="2"/>
    <x v="3"/>
    <x v="4"/>
    <x v="1"/>
  </r>
  <r>
    <n v="76757800"/>
    <x v="430"/>
    <n v="4249836"/>
    <n v="11341"/>
    <x v="4"/>
    <x v="2"/>
    <s v="Herren"/>
    <n v="2"/>
    <n v="63.857142857142854"/>
    <n v="127.71428571428571"/>
    <n v="19053"/>
    <x v="3"/>
    <x v="8"/>
    <x v="0"/>
    <x v="0"/>
  </r>
  <r>
    <n v="46988551"/>
    <x v="430"/>
    <n v="8905081"/>
    <n v="12086"/>
    <x v="16"/>
    <x v="3"/>
    <s v="Herren"/>
    <n v="3"/>
    <n v="248.73109243697482"/>
    <n v="746.19327731092449"/>
    <s v="06779"/>
    <x v="1"/>
    <x v="4"/>
    <x v="4"/>
    <x v="1"/>
  </r>
  <r>
    <n v="45874285"/>
    <x v="430"/>
    <n v="6909351"/>
    <n v="10538"/>
    <x v="20"/>
    <x v="0"/>
    <s v="Herren"/>
    <n v="2"/>
    <n v="130.24369747899161"/>
    <n v="260.48739495798321"/>
    <n v="97769"/>
    <x v="0"/>
    <x v="6"/>
    <x v="0"/>
    <x v="1"/>
  </r>
  <r>
    <n v="76015754"/>
    <x v="430"/>
    <n v="9975822"/>
    <n v="10198"/>
    <x v="47"/>
    <x v="0"/>
    <s v="Damen"/>
    <n v="2"/>
    <n v="130.24369747899161"/>
    <n v="260.48739495798321"/>
    <n v="89150"/>
    <x v="0"/>
    <x v="0"/>
    <x v="2"/>
    <x v="0"/>
  </r>
  <r>
    <n v="39318632"/>
    <x v="430"/>
    <n v="9805959"/>
    <n v="13583"/>
    <x v="30"/>
    <x v="1"/>
    <s v="Herren"/>
    <n v="2"/>
    <n v="110.07563025210085"/>
    <n v="220.1512605042017"/>
    <s v="04895"/>
    <x v="1"/>
    <x v="2"/>
    <x v="4"/>
    <x v="1"/>
  </r>
  <r>
    <n v="36763457"/>
    <x v="430"/>
    <n v="1263099"/>
    <n v="10828"/>
    <x v="28"/>
    <x v="0"/>
    <s v="Herren"/>
    <n v="2"/>
    <n v="136.96638655462186"/>
    <n v="273.93277310924373"/>
    <n v="98587"/>
    <x v="1"/>
    <x v="1"/>
    <x v="1"/>
    <x v="1"/>
  </r>
  <r>
    <n v="36763457"/>
    <x v="430"/>
    <n v="1263099"/>
    <n v="12058"/>
    <x v="44"/>
    <x v="3"/>
    <s v="Damen"/>
    <n v="3"/>
    <n v="267.218487394958"/>
    <n v="801.65546218487407"/>
    <n v="98587"/>
    <x v="1"/>
    <x v="1"/>
    <x v="1"/>
    <x v="1"/>
  </r>
  <r>
    <n v="36763457"/>
    <x v="430"/>
    <n v="1263099"/>
    <n v="13653"/>
    <x v="38"/>
    <x v="1"/>
    <s v="Damen"/>
    <n v="3"/>
    <n v="121.00000000000001"/>
    <n v="363.00000000000006"/>
    <n v="98587"/>
    <x v="1"/>
    <x v="1"/>
    <x v="1"/>
    <x v="1"/>
  </r>
  <r>
    <n v="76015754"/>
    <x v="430"/>
    <n v="9975822"/>
    <n v="11310"/>
    <x v="49"/>
    <x v="2"/>
    <s v="Herren"/>
    <n v="2"/>
    <n v="71.420168067226896"/>
    <n v="142.84033613445379"/>
    <n v="89150"/>
    <x v="0"/>
    <x v="0"/>
    <x v="2"/>
    <x v="0"/>
  </r>
  <r>
    <n v="56072679"/>
    <x v="431"/>
    <n v="4181705"/>
    <n v="10339"/>
    <x v="7"/>
    <x v="0"/>
    <s v="Damen"/>
    <n v="2"/>
    <n v="130.24369747899161"/>
    <n v="260.48739495798321"/>
    <n v="23948"/>
    <x v="3"/>
    <x v="8"/>
    <x v="2"/>
    <x v="1"/>
  </r>
  <r>
    <n v="56072679"/>
    <x v="431"/>
    <n v="4181705"/>
    <n v="11040"/>
    <x v="37"/>
    <x v="2"/>
    <s v="Damen"/>
    <n v="3"/>
    <n v="65.537815126050418"/>
    <n v="196.61344537815125"/>
    <n v="23948"/>
    <x v="3"/>
    <x v="8"/>
    <x v="2"/>
    <x v="1"/>
  </r>
  <r>
    <n v="56072679"/>
    <x v="431"/>
    <n v="4181705"/>
    <n v="11431"/>
    <x v="45"/>
    <x v="2"/>
    <s v="Damen"/>
    <n v="3"/>
    <n v="63.857142857142854"/>
    <n v="191.57142857142856"/>
    <n v="23948"/>
    <x v="3"/>
    <x v="8"/>
    <x v="2"/>
    <x v="1"/>
  </r>
  <r>
    <n v="56072679"/>
    <x v="431"/>
    <n v="4181705"/>
    <n v="12086"/>
    <x v="16"/>
    <x v="3"/>
    <s v="Herren"/>
    <n v="3"/>
    <n v="248.73109243697482"/>
    <n v="746.19327731092449"/>
    <n v="23948"/>
    <x v="3"/>
    <x v="8"/>
    <x v="2"/>
    <x v="1"/>
  </r>
  <r>
    <n v="56072679"/>
    <x v="431"/>
    <n v="4181705"/>
    <n v="13405"/>
    <x v="36"/>
    <x v="1"/>
    <s v="Damen"/>
    <n v="2"/>
    <n v="116.79831932773111"/>
    <n v="233.59663865546221"/>
    <n v="23948"/>
    <x v="3"/>
    <x v="8"/>
    <x v="2"/>
    <x v="1"/>
  </r>
  <r>
    <n v="66819584"/>
    <x v="431"/>
    <n v="3723721"/>
    <n v="10331"/>
    <x v="32"/>
    <x v="0"/>
    <s v="Herren"/>
    <n v="2"/>
    <n v="141.16806722689077"/>
    <n v="282.33613445378154"/>
    <n v="72250"/>
    <x v="0"/>
    <x v="0"/>
    <x v="1"/>
    <x v="0"/>
  </r>
  <r>
    <n v="24892201"/>
    <x v="431"/>
    <n v="3743742"/>
    <n v="12058"/>
    <x v="44"/>
    <x v="3"/>
    <s v="Damen"/>
    <n v="2"/>
    <n v="267.218487394958"/>
    <n v="534.43697478991601"/>
    <n v="58256"/>
    <x v="2"/>
    <x v="3"/>
    <x v="2"/>
    <x v="1"/>
  </r>
  <r>
    <n v="26365332"/>
    <x v="431"/>
    <n v="7344318"/>
    <n v="11518"/>
    <x v="6"/>
    <x v="2"/>
    <s v="Herren"/>
    <n v="3"/>
    <n v="63.016806722689076"/>
    <n v="189.05042016806723"/>
    <n v="73033"/>
    <x v="0"/>
    <x v="0"/>
    <x v="1"/>
    <x v="1"/>
  </r>
  <r>
    <n v="66401829"/>
    <x v="432"/>
    <n v="8142747"/>
    <n v="12710"/>
    <x v="56"/>
    <x v="3"/>
    <s v="Damen"/>
    <n v="2"/>
    <n v="259.65546218487395"/>
    <n v="519.31092436974791"/>
    <n v="97483"/>
    <x v="0"/>
    <x v="6"/>
    <x v="0"/>
    <x v="0"/>
  </r>
  <r>
    <n v="73377450"/>
    <x v="432"/>
    <n v="8096330"/>
    <n v="12551"/>
    <x v="22"/>
    <x v="3"/>
    <s v="Herren"/>
    <n v="2"/>
    <n v="259.65546218487395"/>
    <n v="519.31092436974791"/>
    <n v="79219"/>
    <x v="0"/>
    <x v="0"/>
    <x v="2"/>
    <x v="0"/>
  </r>
  <r>
    <n v="73377450"/>
    <x v="432"/>
    <n v="8096330"/>
    <n v="13791"/>
    <x v="1"/>
    <x v="1"/>
    <s v="Damen"/>
    <n v="2"/>
    <n v="125.20168067226892"/>
    <n v="250.40336134453784"/>
    <n v="79219"/>
    <x v="0"/>
    <x v="0"/>
    <x v="2"/>
    <x v="0"/>
  </r>
  <r>
    <n v="73377450"/>
    <x v="432"/>
    <n v="8096330"/>
    <n v="11081"/>
    <x v="2"/>
    <x v="2"/>
    <s v="Damen"/>
    <n v="2"/>
    <n v="70.579831932773104"/>
    <n v="141.15966386554621"/>
    <n v="79219"/>
    <x v="0"/>
    <x v="0"/>
    <x v="2"/>
    <x v="0"/>
  </r>
  <r>
    <n v="43576604"/>
    <x v="433"/>
    <n v="2718637"/>
    <n v="12634"/>
    <x v="41"/>
    <x v="3"/>
    <s v="Herren"/>
    <n v="1"/>
    <n v="265.53781512605042"/>
    <n v="265.53781512605042"/>
    <n v="71088"/>
    <x v="0"/>
    <x v="0"/>
    <x v="0"/>
    <x v="1"/>
  </r>
  <r>
    <n v="43576604"/>
    <x v="433"/>
    <n v="2718637"/>
    <n v="10181"/>
    <x v="5"/>
    <x v="0"/>
    <s v="Herren"/>
    <n v="3"/>
    <n v="134.44537815126051"/>
    <n v="403.33613445378154"/>
    <n v="71088"/>
    <x v="0"/>
    <x v="0"/>
    <x v="0"/>
    <x v="1"/>
  </r>
  <r>
    <n v="70371575"/>
    <x v="433"/>
    <n v="8440241"/>
    <n v="10339"/>
    <x v="7"/>
    <x v="0"/>
    <s v="Damen"/>
    <n v="2"/>
    <n v="130.24369747899161"/>
    <n v="260.48739495798321"/>
    <n v="38170"/>
    <x v="3"/>
    <x v="9"/>
    <x v="3"/>
    <x v="0"/>
  </r>
  <r>
    <n v="70371575"/>
    <x v="433"/>
    <n v="8440241"/>
    <n v="12430"/>
    <x v="61"/>
    <x v="3"/>
    <s v="Damen"/>
    <n v="2"/>
    <n v="256.29411764705884"/>
    <n v="512.58823529411768"/>
    <n v="38170"/>
    <x v="3"/>
    <x v="9"/>
    <x v="3"/>
    <x v="0"/>
  </r>
  <r>
    <n v="70371575"/>
    <x v="433"/>
    <n v="8440241"/>
    <n v="13791"/>
    <x v="1"/>
    <x v="1"/>
    <s v="Damen"/>
    <n v="2"/>
    <n v="125.20168067226892"/>
    <n v="250.40336134453784"/>
    <n v="38170"/>
    <x v="3"/>
    <x v="9"/>
    <x v="3"/>
    <x v="0"/>
  </r>
  <r>
    <n v="43576604"/>
    <x v="433"/>
    <n v="2718637"/>
    <n v="13699"/>
    <x v="25"/>
    <x v="1"/>
    <s v="Damen"/>
    <n v="2"/>
    <n v="119.31932773109244"/>
    <n v="238.63865546218489"/>
    <n v="71088"/>
    <x v="0"/>
    <x v="0"/>
    <x v="0"/>
    <x v="1"/>
  </r>
  <r>
    <n v="91315576"/>
    <x v="434"/>
    <n v="4783528"/>
    <n v="11733"/>
    <x v="11"/>
    <x v="2"/>
    <s v="Damen"/>
    <n v="2"/>
    <n v="73.100840336134453"/>
    <n v="146.20168067226891"/>
    <s v="01936"/>
    <x v="1"/>
    <x v="11"/>
    <x v="0"/>
    <x v="3"/>
  </r>
  <r>
    <n v="91315576"/>
    <x v="434"/>
    <n v="4783528"/>
    <n v="12735"/>
    <x v="50"/>
    <x v="3"/>
    <s v="Damen"/>
    <n v="3"/>
    <n v="268.05882352941177"/>
    <n v="804.17647058823536"/>
    <s v="01936"/>
    <x v="1"/>
    <x v="11"/>
    <x v="0"/>
    <x v="3"/>
  </r>
  <r>
    <n v="91315576"/>
    <x v="434"/>
    <n v="4783528"/>
    <n v="13394"/>
    <x v="57"/>
    <x v="1"/>
    <s v="Herren"/>
    <n v="3"/>
    <n v="123.52100840336136"/>
    <n v="370.56302521008411"/>
    <s v="01936"/>
    <x v="1"/>
    <x v="11"/>
    <x v="0"/>
    <x v="3"/>
  </r>
  <r>
    <n v="21444486"/>
    <x v="434"/>
    <n v="4776123"/>
    <n v="10722"/>
    <x v="40"/>
    <x v="0"/>
    <s v="Herren"/>
    <n v="2"/>
    <n v="136.96638655462186"/>
    <n v="273.93277310924373"/>
    <n v="46446"/>
    <x v="2"/>
    <x v="3"/>
    <x v="4"/>
    <x v="1"/>
  </r>
  <r>
    <n v="77975475"/>
    <x v="435"/>
    <n v="5336210"/>
    <n v="13685"/>
    <x v="17"/>
    <x v="1"/>
    <s v="Damen"/>
    <n v="3"/>
    <n v="122.68067226890757"/>
    <n v="368.0420168067227"/>
    <n v="32105"/>
    <x v="2"/>
    <x v="3"/>
    <x v="1"/>
    <x v="0"/>
  </r>
  <r>
    <n v="53741505"/>
    <x v="436"/>
    <n v="4278527"/>
    <n v="13791"/>
    <x v="1"/>
    <x v="1"/>
    <s v="Damen"/>
    <n v="2"/>
    <n v="125.20168067226892"/>
    <n v="250.40336134453784"/>
    <n v="72351"/>
    <x v="0"/>
    <x v="0"/>
    <x v="0"/>
    <x v="1"/>
  </r>
  <r>
    <n v="25153371"/>
    <x v="436"/>
    <n v="5553181"/>
    <n v="13320"/>
    <x v="18"/>
    <x v="1"/>
    <s v="Herren"/>
    <n v="2"/>
    <n v="110.07563025210085"/>
    <n v="220.1512605042017"/>
    <n v="24340"/>
    <x v="3"/>
    <x v="13"/>
    <x v="0"/>
    <x v="1"/>
  </r>
  <r>
    <n v="59008905"/>
    <x v="437"/>
    <n v="3269482"/>
    <n v="10561"/>
    <x v="19"/>
    <x v="0"/>
    <s v="Herren"/>
    <n v="2"/>
    <n v="133.60504201680675"/>
    <n v="267.2100840336135"/>
    <n v="72793"/>
    <x v="0"/>
    <x v="0"/>
    <x v="4"/>
    <x v="1"/>
  </r>
  <r>
    <n v="93158695"/>
    <x v="438"/>
    <n v="3612810"/>
    <n v="11400"/>
    <x v="52"/>
    <x v="2"/>
    <s v="Damen"/>
    <n v="3"/>
    <n v="63.857142857142854"/>
    <n v="191.57142857142856"/>
    <n v="51491"/>
    <x v="2"/>
    <x v="3"/>
    <x v="3"/>
    <x v="3"/>
  </r>
  <r>
    <n v="63972325"/>
    <x v="438"/>
    <n v="3458402"/>
    <n v="12086"/>
    <x v="16"/>
    <x v="3"/>
    <s v="Herren"/>
    <n v="1"/>
    <n v="248.73109243697482"/>
    <n v="248.73109243697482"/>
    <n v="76571"/>
    <x v="0"/>
    <x v="0"/>
    <x v="4"/>
    <x v="0"/>
  </r>
  <r>
    <n v="86617448"/>
    <x v="438"/>
    <n v="5930806"/>
    <n v="12086"/>
    <x v="16"/>
    <x v="3"/>
    <s v="Herren"/>
    <n v="2"/>
    <n v="248.73109243697482"/>
    <n v="497.46218487394964"/>
    <n v="91781"/>
    <x v="0"/>
    <x v="6"/>
    <x v="0"/>
    <x v="0"/>
  </r>
  <r>
    <n v="70442835"/>
    <x v="438"/>
    <n v="4073811"/>
    <n v="10538"/>
    <x v="20"/>
    <x v="0"/>
    <s v="Herren"/>
    <n v="2"/>
    <n v="130.24369747899161"/>
    <n v="260.48739495798321"/>
    <n v="53859"/>
    <x v="2"/>
    <x v="3"/>
    <x v="4"/>
    <x v="0"/>
  </r>
  <r>
    <n v="70442835"/>
    <x v="438"/>
    <n v="4073811"/>
    <n v="12499"/>
    <x v="42"/>
    <x v="3"/>
    <s v="Damen"/>
    <n v="2"/>
    <n v="248.73109243697482"/>
    <n v="497.46218487394964"/>
    <n v="53859"/>
    <x v="2"/>
    <x v="3"/>
    <x v="4"/>
    <x v="0"/>
  </r>
  <r>
    <n v="70442835"/>
    <x v="438"/>
    <n v="4073811"/>
    <n v="12551"/>
    <x v="22"/>
    <x v="3"/>
    <s v="Herren"/>
    <n v="3"/>
    <n v="259.65546218487395"/>
    <n v="778.96638655462186"/>
    <n v="53859"/>
    <x v="2"/>
    <x v="3"/>
    <x v="4"/>
    <x v="0"/>
  </r>
  <r>
    <n v="70442835"/>
    <x v="438"/>
    <n v="4073811"/>
    <n v="12495"/>
    <x v="54"/>
    <x v="3"/>
    <s v="Damen"/>
    <n v="3"/>
    <n v="264.69747899159665"/>
    <n v="794.09243697478996"/>
    <n v="53859"/>
    <x v="2"/>
    <x v="3"/>
    <x v="4"/>
    <x v="0"/>
  </r>
  <r>
    <n v="70442835"/>
    <x v="438"/>
    <n v="4073811"/>
    <n v="13685"/>
    <x v="17"/>
    <x v="1"/>
    <s v="Damen"/>
    <n v="3"/>
    <n v="122.68067226890757"/>
    <n v="368.0420168067227"/>
    <n v="53859"/>
    <x v="2"/>
    <x v="3"/>
    <x v="4"/>
    <x v="0"/>
  </r>
  <r>
    <n v="65395367"/>
    <x v="438"/>
    <n v="9698285"/>
    <n v="13397"/>
    <x v="35"/>
    <x v="1"/>
    <s v="Damen"/>
    <n v="2"/>
    <n v="117.63865546218489"/>
    <n v="235.27731092436977"/>
    <n v="64546"/>
    <x v="2"/>
    <x v="5"/>
    <x v="1"/>
    <x v="0"/>
  </r>
  <r>
    <n v="63972325"/>
    <x v="438"/>
    <n v="3458402"/>
    <n v="13355"/>
    <x v="55"/>
    <x v="1"/>
    <s v="Herren"/>
    <n v="2"/>
    <n v="123.52100840336136"/>
    <n v="247.04201680672273"/>
    <n v="76571"/>
    <x v="0"/>
    <x v="0"/>
    <x v="4"/>
    <x v="0"/>
  </r>
  <r>
    <n v="63972325"/>
    <x v="438"/>
    <n v="3458402"/>
    <n v="13583"/>
    <x v="30"/>
    <x v="1"/>
    <s v="Herren"/>
    <n v="2"/>
    <n v="110.07563025210085"/>
    <n v="220.1512605042017"/>
    <n v="76571"/>
    <x v="0"/>
    <x v="0"/>
    <x v="4"/>
    <x v="0"/>
  </r>
  <r>
    <n v="63972325"/>
    <x v="438"/>
    <n v="3458402"/>
    <n v="11175"/>
    <x v="21"/>
    <x v="2"/>
    <s v="Damen"/>
    <n v="3"/>
    <n v="71.420168067226896"/>
    <n v="214.2605042016807"/>
    <n v="76571"/>
    <x v="0"/>
    <x v="0"/>
    <x v="4"/>
    <x v="0"/>
  </r>
  <r>
    <n v="63972325"/>
    <x v="438"/>
    <n v="3458402"/>
    <n v="11040"/>
    <x v="37"/>
    <x v="2"/>
    <s v="Damen"/>
    <n v="3"/>
    <n v="65.537815126050418"/>
    <n v="196.61344537815125"/>
    <n v="76571"/>
    <x v="0"/>
    <x v="0"/>
    <x v="4"/>
    <x v="0"/>
  </r>
  <r>
    <n v="89974891"/>
    <x v="439"/>
    <n v="8326617"/>
    <n v="10722"/>
    <x v="40"/>
    <x v="0"/>
    <s v="Herren"/>
    <n v="2"/>
    <n v="136.96638655462186"/>
    <n v="273.93277310924373"/>
    <n v="58300"/>
    <x v="2"/>
    <x v="3"/>
    <x v="4"/>
    <x v="4"/>
  </r>
  <r>
    <n v="89974891"/>
    <x v="439"/>
    <n v="8326617"/>
    <n v="13397"/>
    <x v="35"/>
    <x v="1"/>
    <s v="Damen"/>
    <n v="3"/>
    <n v="117.63865546218489"/>
    <n v="352.91596638655466"/>
    <n v="58300"/>
    <x v="2"/>
    <x v="3"/>
    <x v="4"/>
    <x v="4"/>
  </r>
  <r>
    <n v="49625050"/>
    <x v="439"/>
    <n v="6668661"/>
    <n v="11969"/>
    <x v="59"/>
    <x v="2"/>
    <s v="Damen"/>
    <n v="3"/>
    <n v="66.378151260504197"/>
    <n v="199.1344537815126"/>
    <n v="35119"/>
    <x v="2"/>
    <x v="5"/>
    <x v="4"/>
    <x v="1"/>
  </r>
  <r>
    <n v="49625050"/>
    <x v="439"/>
    <n v="6668661"/>
    <n v="13699"/>
    <x v="25"/>
    <x v="1"/>
    <s v="Damen"/>
    <n v="3"/>
    <n v="119.31932773109244"/>
    <n v="357.9579831932773"/>
    <n v="35119"/>
    <x v="2"/>
    <x v="5"/>
    <x v="4"/>
    <x v="1"/>
  </r>
  <r>
    <n v="49625050"/>
    <x v="439"/>
    <n v="6668661"/>
    <n v="13583"/>
    <x v="30"/>
    <x v="1"/>
    <s v="Herren"/>
    <n v="3"/>
    <n v="110.07563025210085"/>
    <n v="330.22689075630257"/>
    <n v="35119"/>
    <x v="2"/>
    <x v="5"/>
    <x v="4"/>
    <x v="1"/>
  </r>
  <r>
    <n v="24937332"/>
    <x v="439"/>
    <n v="6659999"/>
    <n v="12735"/>
    <x v="50"/>
    <x v="3"/>
    <s v="Damen"/>
    <n v="2"/>
    <n v="268.05882352941177"/>
    <n v="536.11764705882354"/>
    <s v="02906"/>
    <x v="1"/>
    <x v="11"/>
    <x v="1"/>
    <x v="1"/>
  </r>
  <r>
    <n v="64512018"/>
    <x v="440"/>
    <n v="8384213"/>
    <n v="10181"/>
    <x v="5"/>
    <x v="0"/>
    <s v="Herren"/>
    <n v="3"/>
    <n v="134.44537815126051"/>
    <n v="403.33613445378154"/>
    <n v="17440"/>
    <x v="3"/>
    <x v="8"/>
    <x v="0"/>
    <x v="0"/>
  </r>
  <r>
    <n v="64512018"/>
    <x v="440"/>
    <n v="8384213"/>
    <n v="11175"/>
    <x v="21"/>
    <x v="2"/>
    <s v="Damen"/>
    <n v="3"/>
    <n v="71.420168067226896"/>
    <n v="214.2605042016807"/>
    <n v="17440"/>
    <x v="3"/>
    <x v="8"/>
    <x v="0"/>
    <x v="0"/>
  </r>
  <r>
    <n v="64512018"/>
    <x v="440"/>
    <n v="8384213"/>
    <n v="12725"/>
    <x v="3"/>
    <x v="3"/>
    <s v="Herren"/>
    <n v="3"/>
    <n v="263.85714285714289"/>
    <n v="791.57142857142867"/>
    <n v="17440"/>
    <x v="3"/>
    <x v="8"/>
    <x v="0"/>
    <x v="0"/>
  </r>
  <r>
    <n v="36142636"/>
    <x v="440"/>
    <n v="5007568"/>
    <n v="11733"/>
    <x v="11"/>
    <x v="2"/>
    <s v="Damen"/>
    <n v="2"/>
    <n v="73.100840336134453"/>
    <n v="146.20168067226891"/>
    <n v="16775"/>
    <x v="1"/>
    <x v="2"/>
    <x v="4"/>
    <x v="1"/>
  </r>
  <r>
    <n v="36142636"/>
    <x v="440"/>
    <n v="5007568"/>
    <n v="11431"/>
    <x v="45"/>
    <x v="2"/>
    <s v="Damen"/>
    <n v="3"/>
    <n v="63.857142857142854"/>
    <n v="191.57142857142856"/>
    <n v="16775"/>
    <x v="1"/>
    <x v="2"/>
    <x v="4"/>
    <x v="1"/>
  </r>
  <r>
    <n v="36142636"/>
    <x v="440"/>
    <n v="5007568"/>
    <n v="11777"/>
    <x v="29"/>
    <x v="2"/>
    <s v="Herren"/>
    <n v="2"/>
    <n v="63.016806722689076"/>
    <n v="126.03361344537815"/>
    <n v="16775"/>
    <x v="1"/>
    <x v="2"/>
    <x v="4"/>
    <x v="1"/>
  </r>
  <r>
    <n v="58379359"/>
    <x v="441"/>
    <n v="4982043"/>
    <n v="11400"/>
    <x v="52"/>
    <x v="2"/>
    <s v="Damen"/>
    <n v="3"/>
    <n v="63.857142857142854"/>
    <n v="191.57142857142856"/>
    <n v="41812"/>
    <x v="2"/>
    <x v="3"/>
    <x v="4"/>
    <x v="1"/>
  </r>
  <r>
    <n v="40577181"/>
    <x v="441"/>
    <n v="1533013"/>
    <n v="11777"/>
    <x v="29"/>
    <x v="2"/>
    <s v="Herren"/>
    <n v="3"/>
    <n v="63.016806722689076"/>
    <n v="189.05042016806723"/>
    <n v="23539"/>
    <x v="3"/>
    <x v="13"/>
    <x v="3"/>
    <x v="1"/>
  </r>
  <r>
    <n v="40577181"/>
    <x v="441"/>
    <n v="1533013"/>
    <n v="12495"/>
    <x v="54"/>
    <x v="3"/>
    <s v="Damen"/>
    <n v="2"/>
    <n v="264.69747899159665"/>
    <n v="529.39495798319331"/>
    <n v="23539"/>
    <x v="3"/>
    <x v="13"/>
    <x v="3"/>
    <x v="1"/>
  </r>
  <r>
    <n v="40577181"/>
    <x v="441"/>
    <n v="1533013"/>
    <n v="12551"/>
    <x v="22"/>
    <x v="3"/>
    <s v="Herren"/>
    <n v="3"/>
    <n v="259.65546218487395"/>
    <n v="778.96638655462186"/>
    <n v="23539"/>
    <x v="3"/>
    <x v="13"/>
    <x v="3"/>
    <x v="1"/>
  </r>
  <r>
    <n v="40577181"/>
    <x v="441"/>
    <n v="1533013"/>
    <n v="13685"/>
    <x v="17"/>
    <x v="1"/>
    <s v="Damen"/>
    <n v="2"/>
    <n v="122.68067226890757"/>
    <n v="245.36134453781514"/>
    <n v="23539"/>
    <x v="3"/>
    <x v="13"/>
    <x v="3"/>
    <x v="1"/>
  </r>
  <r>
    <n v="40577181"/>
    <x v="441"/>
    <n v="1533013"/>
    <n v="13355"/>
    <x v="55"/>
    <x v="1"/>
    <s v="Herren"/>
    <n v="2"/>
    <n v="123.52100840336136"/>
    <n v="247.04201680672273"/>
    <n v="23539"/>
    <x v="3"/>
    <x v="13"/>
    <x v="3"/>
    <x v="1"/>
  </r>
  <r>
    <n v="97766616"/>
    <x v="442"/>
    <n v="3874649"/>
    <n v="12430"/>
    <x v="61"/>
    <x v="3"/>
    <s v="Damen"/>
    <n v="3"/>
    <n v="256.29411764705884"/>
    <n v="768.88235294117658"/>
    <n v="24782"/>
    <x v="3"/>
    <x v="13"/>
    <x v="0"/>
    <x v="2"/>
  </r>
  <r>
    <n v="97117155"/>
    <x v="442"/>
    <n v="8354712"/>
    <n v="10339"/>
    <x v="7"/>
    <x v="0"/>
    <s v="Damen"/>
    <n v="3"/>
    <n v="130.24369747899161"/>
    <n v="390.73109243697479"/>
    <n v="17268"/>
    <x v="1"/>
    <x v="2"/>
    <x v="1"/>
    <x v="2"/>
  </r>
  <r>
    <n v="97117155"/>
    <x v="442"/>
    <n v="8354712"/>
    <n v="11431"/>
    <x v="45"/>
    <x v="2"/>
    <s v="Damen"/>
    <n v="2"/>
    <n v="63.857142857142854"/>
    <n v="127.71428571428571"/>
    <n v="17268"/>
    <x v="1"/>
    <x v="2"/>
    <x v="1"/>
    <x v="2"/>
  </r>
  <r>
    <n v="97117155"/>
    <x v="442"/>
    <n v="8354712"/>
    <n v="12058"/>
    <x v="44"/>
    <x v="3"/>
    <s v="Damen"/>
    <n v="2"/>
    <n v="267.218487394958"/>
    <n v="534.43697478991601"/>
    <n v="17268"/>
    <x v="1"/>
    <x v="2"/>
    <x v="1"/>
    <x v="2"/>
  </r>
  <r>
    <n v="75413507"/>
    <x v="442"/>
    <n v="1296262"/>
    <n v="11341"/>
    <x v="4"/>
    <x v="2"/>
    <s v="Herren"/>
    <n v="2"/>
    <n v="63.857142857142854"/>
    <n v="127.71428571428571"/>
    <n v="35440"/>
    <x v="2"/>
    <x v="5"/>
    <x v="0"/>
    <x v="0"/>
  </r>
  <r>
    <n v="48772334"/>
    <x v="442"/>
    <n v="3194758"/>
    <n v="10198"/>
    <x v="47"/>
    <x v="0"/>
    <s v="Damen"/>
    <n v="2"/>
    <n v="130.24369747899161"/>
    <n v="260.48739495798321"/>
    <n v="65812"/>
    <x v="2"/>
    <x v="5"/>
    <x v="0"/>
    <x v="1"/>
  </r>
  <r>
    <n v="48772334"/>
    <x v="442"/>
    <n v="3194758"/>
    <n v="11777"/>
    <x v="29"/>
    <x v="2"/>
    <s v="Herren"/>
    <n v="3"/>
    <n v="63.016806722689076"/>
    <n v="189.05042016806723"/>
    <n v="65812"/>
    <x v="2"/>
    <x v="5"/>
    <x v="0"/>
    <x v="1"/>
  </r>
  <r>
    <n v="48772334"/>
    <x v="442"/>
    <n v="3194758"/>
    <n v="13651"/>
    <x v="39"/>
    <x v="1"/>
    <s v="Herren"/>
    <n v="3"/>
    <n v="112.5966386554622"/>
    <n v="337.78991596638662"/>
    <n v="65812"/>
    <x v="2"/>
    <x v="5"/>
    <x v="0"/>
    <x v="1"/>
  </r>
  <r>
    <n v="25245881"/>
    <x v="442"/>
    <n v="4151866"/>
    <n v="11518"/>
    <x v="6"/>
    <x v="2"/>
    <s v="Herren"/>
    <n v="3"/>
    <n v="63.016806722689076"/>
    <n v="189.05042016806723"/>
    <n v="31553"/>
    <x v="3"/>
    <x v="9"/>
    <x v="4"/>
    <x v="1"/>
  </r>
  <r>
    <n v="25245881"/>
    <x v="442"/>
    <n v="4151866"/>
    <n v="11040"/>
    <x v="37"/>
    <x v="2"/>
    <s v="Damen"/>
    <n v="2"/>
    <n v="65.537815126050418"/>
    <n v="131.07563025210084"/>
    <n v="31553"/>
    <x v="3"/>
    <x v="9"/>
    <x v="4"/>
    <x v="1"/>
  </r>
  <r>
    <n v="25245881"/>
    <x v="442"/>
    <n v="4151866"/>
    <n v="13397"/>
    <x v="35"/>
    <x v="1"/>
    <s v="Damen"/>
    <n v="3"/>
    <n v="117.63865546218489"/>
    <n v="352.91596638655466"/>
    <n v="31553"/>
    <x v="3"/>
    <x v="9"/>
    <x v="4"/>
    <x v="1"/>
  </r>
  <r>
    <n v="55617223"/>
    <x v="443"/>
    <n v="3471460"/>
    <n v="11175"/>
    <x v="21"/>
    <x v="2"/>
    <s v="Damen"/>
    <n v="3"/>
    <n v="71.420168067226896"/>
    <n v="214.2605042016807"/>
    <n v="15306"/>
    <x v="1"/>
    <x v="2"/>
    <x v="0"/>
    <x v="1"/>
  </r>
  <r>
    <n v="55617223"/>
    <x v="443"/>
    <n v="3471460"/>
    <n v="12058"/>
    <x v="44"/>
    <x v="3"/>
    <s v="Damen"/>
    <n v="2"/>
    <n v="267.218487394958"/>
    <n v="534.43697478991601"/>
    <n v="15306"/>
    <x v="1"/>
    <x v="2"/>
    <x v="0"/>
    <x v="1"/>
  </r>
  <r>
    <n v="55617223"/>
    <x v="443"/>
    <n v="3471460"/>
    <n v="12849"/>
    <x v="10"/>
    <x v="3"/>
    <s v="Herren"/>
    <n v="3"/>
    <n v="255.45378151260505"/>
    <n v="766.36134453781517"/>
    <n v="15306"/>
    <x v="1"/>
    <x v="2"/>
    <x v="0"/>
    <x v="1"/>
  </r>
  <r>
    <n v="35803361"/>
    <x v="443"/>
    <n v="8862870"/>
    <n v="10198"/>
    <x v="47"/>
    <x v="0"/>
    <s v="Damen"/>
    <n v="3"/>
    <n v="130.24369747899161"/>
    <n v="390.73109243697479"/>
    <n v="50374"/>
    <x v="2"/>
    <x v="3"/>
    <x v="3"/>
    <x v="1"/>
  </r>
  <r>
    <n v="35803361"/>
    <x v="443"/>
    <n v="8862870"/>
    <n v="10561"/>
    <x v="19"/>
    <x v="0"/>
    <s v="Herren"/>
    <n v="3"/>
    <n v="133.60504201680675"/>
    <n v="400.81512605042025"/>
    <n v="50374"/>
    <x v="2"/>
    <x v="3"/>
    <x v="3"/>
    <x v="1"/>
  </r>
  <r>
    <n v="35803361"/>
    <x v="443"/>
    <n v="8862870"/>
    <n v="13405"/>
    <x v="36"/>
    <x v="1"/>
    <s v="Damen"/>
    <n v="2"/>
    <n v="116.79831932773111"/>
    <n v="233.59663865546221"/>
    <n v="50374"/>
    <x v="2"/>
    <x v="3"/>
    <x v="3"/>
    <x v="1"/>
  </r>
  <r>
    <n v="15627978"/>
    <x v="443"/>
    <n v="3798229"/>
    <n v="13230"/>
    <x v="26"/>
    <x v="1"/>
    <s v="Damen"/>
    <n v="2"/>
    <n v="112.5966386554622"/>
    <n v="225.1932773109244"/>
    <s v="01773"/>
    <x v="1"/>
    <x v="11"/>
    <x v="1"/>
    <x v="1"/>
  </r>
  <r>
    <n v="48586594"/>
    <x v="444"/>
    <n v="8299891"/>
    <n v="13405"/>
    <x v="36"/>
    <x v="1"/>
    <s v="Damen"/>
    <n v="3"/>
    <n v="116.79831932773111"/>
    <n v="350.39495798319331"/>
    <n v="89134"/>
    <x v="0"/>
    <x v="0"/>
    <x v="4"/>
    <x v="1"/>
  </r>
  <r>
    <n v="30845096"/>
    <x v="444"/>
    <n v="4245836"/>
    <n v="10181"/>
    <x v="5"/>
    <x v="0"/>
    <s v="Herren"/>
    <n v="3"/>
    <n v="134.44537815126051"/>
    <n v="403.33613445378154"/>
    <n v="66299"/>
    <x v="2"/>
    <x v="15"/>
    <x v="3"/>
    <x v="1"/>
  </r>
  <r>
    <n v="17678770"/>
    <x v="445"/>
    <n v="1933114"/>
    <n v="12849"/>
    <x v="10"/>
    <x v="3"/>
    <s v="Herren"/>
    <n v="1"/>
    <n v="255.45378151260505"/>
    <n v="255.45378151260505"/>
    <n v="92648"/>
    <x v="0"/>
    <x v="6"/>
    <x v="2"/>
    <x v="1"/>
  </r>
  <r>
    <n v="17678770"/>
    <x v="445"/>
    <n v="1933114"/>
    <n v="12735"/>
    <x v="50"/>
    <x v="3"/>
    <s v="Damen"/>
    <n v="2"/>
    <n v="268.05882352941177"/>
    <n v="536.11764705882354"/>
    <n v="92648"/>
    <x v="0"/>
    <x v="6"/>
    <x v="2"/>
    <x v="1"/>
  </r>
  <r>
    <n v="70059678"/>
    <x v="445"/>
    <n v="1236194"/>
    <n v="11518"/>
    <x v="6"/>
    <x v="2"/>
    <s v="Herren"/>
    <n v="2"/>
    <n v="63.016806722689076"/>
    <n v="126.03361344537815"/>
    <n v="38685"/>
    <x v="3"/>
    <x v="9"/>
    <x v="2"/>
    <x v="0"/>
  </r>
  <r>
    <n v="17678770"/>
    <x v="445"/>
    <n v="1933114"/>
    <n v="13337"/>
    <x v="23"/>
    <x v="1"/>
    <s v="Herren"/>
    <n v="3"/>
    <n v="118.47899159663866"/>
    <n v="355.43697478991601"/>
    <n v="92648"/>
    <x v="0"/>
    <x v="6"/>
    <x v="2"/>
    <x v="1"/>
  </r>
  <r>
    <n v="39453631"/>
    <x v="445"/>
    <n v="5457049"/>
    <n v="13653"/>
    <x v="38"/>
    <x v="1"/>
    <s v="Damen"/>
    <n v="3"/>
    <n v="121.00000000000001"/>
    <n v="363.00000000000006"/>
    <n v="61194"/>
    <x v="2"/>
    <x v="5"/>
    <x v="1"/>
    <x v="1"/>
  </r>
  <r>
    <n v="27418651"/>
    <x v="445"/>
    <n v="7575001"/>
    <n v="13111"/>
    <x v="34"/>
    <x v="1"/>
    <s v="Damen"/>
    <n v="3"/>
    <n v="113.43697478991598"/>
    <n v="340.31092436974791"/>
    <s v="08112"/>
    <x v="1"/>
    <x v="11"/>
    <x v="0"/>
    <x v="1"/>
  </r>
  <r>
    <n v="17678770"/>
    <x v="445"/>
    <n v="1933114"/>
    <n v="11175"/>
    <x v="21"/>
    <x v="2"/>
    <s v="Damen"/>
    <n v="3"/>
    <n v="71.420168067226896"/>
    <n v="214.2605042016807"/>
    <n v="92648"/>
    <x v="0"/>
    <x v="6"/>
    <x v="2"/>
    <x v="1"/>
  </r>
  <r>
    <n v="21439609"/>
    <x v="445"/>
    <n v="2229815"/>
    <n v="12551"/>
    <x v="22"/>
    <x v="3"/>
    <s v="Herren"/>
    <n v="3"/>
    <n v="259.65546218487395"/>
    <n v="778.96638655462186"/>
    <s v="09623"/>
    <x v="1"/>
    <x v="11"/>
    <x v="1"/>
    <x v="1"/>
  </r>
  <r>
    <n v="17678770"/>
    <x v="445"/>
    <n v="1933114"/>
    <n v="11431"/>
    <x v="45"/>
    <x v="2"/>
    <s v="Damen"/>
    <n v="3"/>
    <n v="63.857142857142854"/>
    <n v="191.57142857142856"/>
    <n v="92648"/>
    <x v="0"/>
    <x v="6"/>
    <x v="2"/>
    <x v="1"/>
  </r>
  <r>
    <n v="48697049"/>
    <x v="446"/>
    <n v="4364904"/>
    <n v="13230"/>
    <x v="26"/>
    <x v="1"/>
    <s v="Damen"/>
    <n v="3"/>
    <n v="112.5966386554622"/>
    <n v="337.78991596638662"/>
    <s v="09661"/>
    <x v="1"/>
    <x v="11"/>
    <x v="1"/>
    <x v="1"/>
  </r>
  <r>
    <n v="95086428"/>
    <x v="447"/>
    <n v="9615541"/>
    <n v="13583"/>
    <x v="30"/>
    <x v="1"/>
    <s v="Herren"/>
    <n v="3"/>
    <n v="110.07563025210085"/>
    <n v="330.22689075630257"/>
    <s v="09557"/>
    <x v="1"/>
    <x v="11"/>
    <x v="4"/>
    <x v="3"/>
  </r>
  <r>
    <n v="20151910"/>
    <x v="447"/>
    <n v="8183553"/>
    <n v="12551"/>
    <x v="22"/>
    <x v="3"/>
    <s v="Herren"/>
    <n v="1"/>
    <n v="259.65546218487395"/>
    <n v="259.65546218487395"/>
    <n v="95233"/>
    <x v="0"/>
    <x v="6"/>
    <x v="4"/>
    <x v="1"/>
  </r>
  <r>
    <n v="31341920"/>
    <x v="447"/>
    <n v="1678216"/>
    <n v="12735"/>
    <x v="50"/>
    <x v="3"/>
    <s v="Damen"/>
    <n v="3"/>
    <n v="268.05882352941177"/>
    <n v="804.17647058823536"/>
    <n v="51503"/>
    <x v="2"/>
    <x v="3"/>
    <x v="1"/>
    <x v="1"/>
  </r>
  <r>
    <n v="66405007"/>
    <x v="448"/>
    <n v="3628212"/>
    <n v="12849"/>
    <x v="10"/>
    <x v="3"/>
    <s v="Herren"/>
    <n v="3"/>
    <n v="255.45378151260505"/>
    <n v="766.36134453781517"/>
    <n v="88709"/>
    <x v="0"/>
    <x v="0"/>
    <x v="0"/>
    <x v="0"/>
  </r>
  <r>
    <n v="66405007"/>
    <x v="448"/>
    <n v="3628212"/>
    <n v="13791"/>
    <x v="1"/>
    <x v="1"/>
    <s v="Damen"/>
    <n v="3"/>
    <n v="125.20168067226892"/>
    <n v="375.60504201680675"/>
    <n v="88709"/>
    <x v="0"/>
    <x v="0"/>
    <x v="0"/>
    <x v="0"/>
  </r>
  <r>
    <n v="66405007"/>
    <x v="448"/>
    <n v="3628212"/>
    <n v="13320"/>
    <x v="18"/>
    <x v="1"/>
    <s v="Herren"/>
    <n v="2"/>
    <n v="110.07563025210085"/>
    <n v="220.1512605042017"/>
    <n v="88709"/>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4997D88-D26C-49FD-B6E8-5C73A7787225}" name="PivotTable5"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9">
  <location ref="J1:K7" firstHeaderRow="1" firstDataRow="1" firstDataCol="1"/>
  <pivotFields count="17">
    <pivotField showAll="0"/>
    <pivotField numFmtId="14" showAll="0">
      <items count="15">
        <item x="0"/>
        <item x="1"/>
        <item x="2"/>
        <item x="3"/>
        <item x="4"/>
        <item x="5"/>
        <item x="6"/>
        <item x="7"/>
        <item x="8"/>
        <item x="9"/>
        <item x="10"/>
        <item x="11"/>
        <item x="12"/>
        <item x="13"/>
        <item t="default"/>
      </items>
    </pivotField>
    <pivotField showAll="0"/>
    <pivotField showAll="0"/>
    <pivotField axis="axisRow" showAll="0" measureFilter="1" sortType="ascending">
      <items count="63">
        <item x="29"/>
        <item x="51"/>
        <item x="8"/>
        <item x="34"/>
        <item x="1"/>
        <item x="43"/>
        <item x="17"/>
        <item x="11"/>
        <item x="42"/>
        <item x="30"/>
        <item x="4"/>
        <item x="61"/>
        <item x="13"/>
        <item x="32"/>
        <item x="5"/>
        <item x="28"/>
        <item x="37"/>
        <item x="40"/>
        <item x="14"/>
        <item x="19"/>
        <item x="59"/>
        <item x="38"/>
        <item x="39"/>
        <item x="23"/>
        <item x="31"/>
        <item x="10"/>
        <item x="54"/>
        <item x="41"/>
        <item x="46"/>
        <item x="52"/>
        <item x="12"/>
        <item x="16"/>
        <item x="26"/>
        <item x="7"/>
        <item x="45"/>
        <item x="44"/>
        <item x="49"/>
        <item x="58"/>
        <item x="24"/>
        <item x="57"/>
        <item x="0"/>
        <item x="6"/>
        <item x="22"/>
        <item x="2"/>
        <item x="35"/>
        <item x="3"/>
        <item x="36"/>
        <item x="47"/>
        <item x="25"/>
        <item x="55"/>
        <item x="18"/>
        <item x="20"/>
        <item x="53"/>
        <item x="56"/>
        <item x="21"/>
        <item x="9"/>
        <item x="50"/>
        <item x="27"/>
        <item x="15"/>
        <item x="33"/>
        <item x="48"/>
        <item x="60"/>
        <item t="default"/>
      </items>
      <autoSortScope>
        <pivotArea dataOnly="0" outline="0" fieldPosition="0">
          <references count="1">
            <reference field="4294967294" count="1" selected="0">
              <x v="0"/>
            </reference>
          </references>
        </pivotArea>
      </autoSortScope>
    </pivotField>
    <pivotField showAll="0">
      <items count="6">
        <item x="0"/>
        <item x="2"/>
        <item x="4"/>
        <item x="3"/>
        <item x="1"/>
        <item t="default"/>
      </items>
    </pivotField>
    <pivotField showAll="0"/>
    <pivotField showAll="0"/>
    <pivotField numFmtId="164" showAll="0"/>
    <pivotField dataField="1" numFmtId="164" showAll="0"/>
    <pivotField showAll="0"/>
    <pivotField showAll="0">
      <items count="5">
        <item x="3"/>
        <item x="1"/>
        <item x="0"/>
        <item x="2"/>
        <item t="default"/>
      </items>
    </pivotField>
    <pivotField showAll="0"/>
    <pivotField showAll="0">
      <items count="6">
        <item x="0"/>
        <item x="2"/>
        <item x="1"/>
        <item x="4"/>
        <item x="3"/>
        <item t="default"/>
      </items>
    </pivotField>
    <pivotField showAll="0">
      <items count="6">
        <item x="0"/>
        <item x="1"/>
        <item x="3"/>
        <item x="2"/>
        <item x="4"/>
        <item t="default"/>
      </items>
    </pivotField>
    <pivotField showAll="0">
      <items count="7">
        <item sd="0" x="0"/>
        <item x="1"/>
        <item sd="0" x="2"/>
        <item sd="0" x="3"/>
        <item sd="0" x="4"/>
        <item sd="0" x="5"/>
        <item t="default"/>
      </items>
    </pivotField>
    <pivotField showAll="0">
      <items count="5">
        <item sd="0" x="0"/>
        <item x="1"/>
        <item x="2"/>
        <item sd="0" x="3"/>
        <item t="default"/>
      </items>
    </pivotField>
  </pivotFields>
  <rowFields count="1">
    <field x="4"/>
  </rowFields>
  <rowItems count="6">
    <i>
      <x v="37"/>
    </i>
    <i>
      <x v="11"/>
    </i>
    <i>
      <x v="35"/>
    </i>
    <i>
      <x v="8"/>
    </i>
    <i>
      <x v="31"/>
    </i>
    <i t="grand">
      <x/>
    </i>
  </rowItems>
  <colItems count="1">
    <i/>
  </colItems>
  <dataFields count="1">
    <dataField name="Summe von Umsatz" fld="9" baseField="4" baseItem="0" numFmtId="164"/>
  </dataFields>
  <chartFormats count="3">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4" type="count" evalOrder="-1" id="2"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7FDD5E-F185-40B0-823A-F814F9536429}" name="PivotTable3"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2">
  <location ref="D1:E18" firstHeaderRow="1" firstDataRow="1" firstDataCol="1"/>
  <pivotFields count="17">
    <pivotField showAll="0"/>
    <pivotField numFmtId="14" showAll="0">
      <items count="15">
        <item x="0"/>
        <item x="1"/>
        <item x="2"/>
        <item x="3"/>
        <item x="4"/>
        <item x="5"/>
        <item x="6"/>
        <item x="7"/>
        <item x="8"/>
        <item x="9"/>
        <item x="10"/>
        <item x="11"/>
        <item x="12"/>
        <item x="13"/>
        <item t="default"/>
      </items>
    </pivotField>
    <pivotField showAll="0"/>
    <pivotField showAll="0"/>
    <pivotField showAll="0"/>
    <pivotField showAll="0">
      <items count="6">
        <item x="0"/>
        <item x="2"/>
        <item x="4"/>
        <item x="3"/>
        <item x="1"/>
        <item t="default"/>
      </items>
    </pivotField>
    <pivotField showAll="0"/>
    <pivotField showAll="0"/>
    <pivotField numFmtId="164" showAll="0"/>
    <pivotField dataField="1" numFmtId="164" showAll="0"/>
    <pivotField showAll="0"/>
    <pivotField showAll="0">
      <items count="5">
        <item x="3"/>
        <item x="1"/>
        <item x="0"/>
        <item x="2"/>
        <item t="default"/>
      </items>
    </pivotField>
    <pivotField axis="axisRow" showAll="0">
      <items count="17">
        <item x="0"/>
        <item x="6"/>
        <item x="2"/>
        <item x="14"/>
        <item x="5"/>
        <item x="8"/>
        <item x="9"/>
        <item x="3"/>
        <item x="7"/>
        <item x="15"/>
        <item x="11"/>
        <item x="4"/>
        <item x="13"/>
        <item x="1"/>
        <item x="10"/>
        <item x="12"/>
        <item t="default"/>
      </items>
    </pivotField>
    <pivotField showAll="0">
      <items count="6">
        <item x="0"/>
        <item x="2"/>
        <item x="1"/>
        <item x="4"/>
        <item x="3"/>
        <item t="default"/>
      </items>
    </pivotField>
    <pivotField showAll="0">
      <items count="6">
        <item x="0"/>
        <item x="1"/>
        <item x="3"/>
        <item x="2"/>
        <item x="4"/>
        <item t="default"/>
      </items>
    </pivotField>
    <pivotField showAll="0">
      <items count="7">
        <item sd="0" x="0"/>
        <item x="1"/>
        <item sd="0" x="2"/>
        <item sd="0" x="3"/>
        <item sd="0" x="4"/>
        <item sd="0" x="5"/>
        <item t="default"/>
      </items>
    </pivotField>
    <pivotField showAll="0">
      <items count="5">
        <item sd="0" x="0"/>
        <item x="1"/>
        <item x="2"/>
        <item sd="0" x="3"/>
        <item t="default"/>
      </items>
    </pivotField>
  </pivotFields>
  <rowFields count="1">
    <field x="12"/>
  </rowFields>
  <rowItems count="17">
    <i>
      <x/>
    </i>
    <i>
      <x v="1"/>
    </i>
    <i>
      <x v="2"/>
    </i>
    <i>
      <x v="3"/>
    </i>
    <i>
      <x v="4"/>
    </i>
    <i>
      <x v="5"/>
    </i>
    <i>
      <x v="6"/>
    </i>
    <i>
      <x v="7"/>
    </i>
    <i>
      <x v="8"/>
    </i>
    <i>
      <x v="9"/>
    </i>
    <i>
      <x v="10"/>
    </i>
    <i>
      <x v="11"/>
    </i>
    <i>
      <x v="12"/>
    </i>
    <i>
      <x v="13"/>
    </i>
    <i>
      <x v="14"/>
    </i>
    <i>
      <x v="15"/>
    </i>
    <i t="grand">
      <x/>
    </i>
  </rowItems>
  <colItems count="1">
    <i/>
  </colItems>
  <dataFields count="1">
    <dataField name="Summe von Umsatz" fld="9" baseField="0" baseItem="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0E5DE63-0CE0-4964-9B39-75EDB8D61BE8}" name="PivotTable1"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4">
  <location ref="A1:B20" firstHeaderRow="1" firstDataRow="1" firstDataCol="1"/>
  <pivotFields count="17">
    <pivotField showAll="0"/>
    <pivotField axis="axisRow" numFmtId="14" showAll="0">
      <items count="15">
        <item x="0"/>
        <item x="1"/>
        <item x="2"/>
        <item x="3"/>
        <item x="4"/>
        <item x="5"/>
        <item x="6"/>
        <item x="7"/>
        <item x="8"/>
        <item x="9"/>
        <item x="10"/>
        <item x="11"/>
        <item x="12"/>
        <item x="13"/>
        <item t="default"/>
      </items>
    </pivotField>
    <pivotField showAll="0"/>
    <pivotField showAll="0"/>
    <pivotField showAll="0"/>
    <pivotField showAll="0">
      <items count="6">
        <item x="0"/>
        <item x="2"/>
        <item x="4"/>
        <item x="3"/>
        <item x="1"/>
        <item t="default"/>
      </items>
    </pivotField>
    <pivotField showAll="0"/>
    <pivotField showAll="0"/>
    <pivotField numFmtId="164" showAll="0"/>
    <pivotField dataField="1" numFmtId="164" showAll="0"/>
    <pivotField showAll="0"/>
    <pivotField showAll="0">
      <items count="5">
        <item x="3"/>
        <item x="1"/>
        <item x="0"/>
        <item x="2"/>
        <item t="default"/>
      </items>
    </pivotField>
    <pivotField showAll="0"/>
    <pivotField showAll="0">
      <items count="6">
        <item x="0"/>
        <item x="2"/>
        <item x="1"/>
        <item x="4"/>
        <item x="3"/>
        <item t="default"/>
      </items>
    </pivotField>
    <pivotField showAll="0">
      <items count="6">
        <item x="0"/>
        <item x="1"/>
        <item x="3"/>
        <item x="2"/>
        <item x="4"/>
        <item t="default"/>
      </items>
    </pivotField>
    <pivotField showAll="0">
      <items count="7">
        <item sd="0" x="0"/>
        <item x="1"/>
        <item sd="0" x="2"/>
        <item sd="0" x="3"/>
        <item sd="0" x="4"/>
        <item x="5"/>
        <item t="default"/>
      </items>
    </pivotField>
    <pivotField axis="axisRow" showAll="0">
      <items count="5">
        <item sd="0" x="0"/>
        <item x="1"/>
        <item x="2"/>
        <item x="3"/>
        <item t="default"/>
      </items>
    </pivotField>
  </pivotFields>
  <rowFields count="2">
    <field x="16"/>
    <field x="1"/>
  </rowFields>
  <rowItems count="19">
    <i>
      <x v="1"/>
    </i>
    <i r="1">
      <x v="1"/>
    </i>
    <i r="1">
      <x v="2"/>
    </i>
    <i r="1">
      <x v="3"/>
    </i>
    <i r="1">
      <x v="4"/>
    </i>
    <i r="1">
      <x v="5"/>
    </i>
    <i r="1">
      <x v="6"/>
    </i>
    <i r="1">
      <x v="7"/>
    </i>
    <i r="1">
      <x v="8"/>
    </i>
    <i r="1">
      <x v="9"/>
    </i>
    <i r="1">
      <x v="10"/>
    </i>
    <i r="1">
      <x v="11"/>
    </i>
    <i r="1">
      <x v="12"/>
    </i>
    <i>
      <x v="2"/>
    </i>
    <i r="1">
      <x v="1"/>
    </i>
    <i r="1">
      <x v="2"/>
    </i>
    <i r="1">
      <x v="3"/>
    </i>
    <i r="1">
      <x v="4"/>
    </i>
    <i t="grand">
      <x/>
    </i>
  </rowItems>
  <colItems count="1">
    <i/>
  </colItems>
  <dataFields count="1">
    <dataField name="Summe von Umsatz" fld="9" baseField="0" baseItem="0"/>
  </dataFields>
  <chartFormats count="1">
    <chartFormat chart="7"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5EF4F31-2ABA-42C0-A842-A2C1B9E0A369}" name="PivotTable7"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3">
  <location ref="M1:N7" firstHeaderRow="1" firstDataRow="1" firstDataCol="1"/>
  <pivotFields count="17">
    <pivotField showAll="0"/>
    <pivotField numFmtId="14" showAll="0">
      <items count="15">
        <item x="0"/>
        <item x="1"/>
        <item x="2"/>
        <item x="3"/>
        <item x="4"/>
        <item x="5"/>
        <item x="6"/>
        <item x="7"/>
        <item x="8"/>
        <item x="9"/>
        <item x="10"/>
        <item x="11"/>
        <item x="12"/>
        <item x="13"/>
        <item t="default"/>
      </items>
    </pivotField>
    <pivotField showAll="0"/>
    <pivotField showAll="0"/>
    <pivotField axis="axisRow" showAll="0" measureFilter="1" sortType="ascending">
      <items count="63">
        <item x="29"/>
        <item x="51"/>
        <item x="8"/>
        <item x="34"/>
        <item x="1"/>
        <item x="43"/>
        <item x="17"/>
        <item x="11"/>
        <item x="42"/>
        <item x="30"/>
        <item x="4"/>
        <item x="61"/>
        <item x="13"/>
        <item x="32"/>
        <item x="5"/>
        <item x="28"/>
        <item x="37"/>
        <item x="40"/>
        <item x="14"/>
        <item x="19"/>
        <item x="59"/>
        <item x="38"/>
        <item x="39"/>
        <item x="23"/>
        <item x="31"/>
        <item x="10"/>
        <item x="54"/>
        <item x="41"/>
        <item x="46"/>
        <item x="52"/>
        <item x="12"/>
        <item x="16"/>
        <item x="26"/>
        <item x="7"/>
        <item x="45"/>
        <item x="44"/>
        <item x="49"/>
        <item x="58"/>
        <item x="24"/>
        <item x="57"/>
        <item x="0"/>
        <item x="6"/>
        <item x="22"/>
        <item x="2"/>
        <item x="35"/>
        <item x="3"/>
        <item x="36"/>
        <item x="47"/>
        <item x="25"/>
        <item x="55"/>
        <item x="18"/>
        <item x="20"/>
        <item x="53"/>
        <item x="56"/>
        <item x="21"/>
        <item x="9"/>
        <item x="50"/>
        <item x="27"/>
        <item x="15"/>
        <item x="33"/>
        <item x="48"/>
        <item x="60"/>
        <item t="default"/>
      </items>
      <autoSortScope>
        <pivotArea dataOnly="0" outline="0" fieldPosition="0">
          <references count="1">
            <reference field="4294967294" count="1" selected="0">
              <x v="0"/>
            </reference>
          </references>
        </pivotArea>
      </autoSortScope>
    </pivotField>
    <pivotField showAll="0">
      <items count="6">
        <item x="0"/>
        <item x="2"/>
        <item x="4"/>
        <item x="3"/>
        <item x="1"/>
        <item t="default"/>
      </items>
    </pivotField>
    <pivotField showAll="0"/>
    <pivotField dataField="1" showAll="0"/>
    <pivotField numFmtId="164" showAll="0"/>
    <pivotField numFmtId="164" showAll="0"/>
    <pivotField showAll="0"/>
    <pivotField showAll="0">
      <items count="5">
        <item x="3"/>
        <item x="1"/>
        <item x="0"/>
        <item x="2"/>
        <item t="default"/>
      </items>
    </pivotField>
    <pivotField showAll="0"/>
    <pivotField showAll="0">
      <items count="6">
        <item x="0"/>
        <item x="2"/>
        <item x="1"/>
        <item x="4"/>
        <item x="3"/>
        <item t="default"/>
      </items>
    </pivotField>
    <pivotField showAll="0">
      <items count="6">
        <item x="0"/>
        <item x="1"/>
        <item x="3"/>
        <item x="2"/>
        <item x="4"/>
        <item t="default"/>
      </items>
    </pivotField>
    <pivotField showAll="0">
      <items count="7">
        <item sd="0" x="0"/>
        <item x="1"/>
        <item sd="0" x="2"/>
        <item sd="0" x="3"/>
        <item sd="0" x="4"/>
        <item sd="0" x="5"/>
        <item t="default"/>
      </items>
    </pivotField>
    <pivotField showAll="0">
      <items count="5">
        <item sd="0" x="0"/>
        <item x="1"/>
        <item x="2"/>
        <item sd="0" x="3"/>
        <item t="default"/>
      </items>
    </pivotField>
  </pivotFields>
  <rowFields count="1">
    <field x="4"/>
  </rowFields>
  <rowItems count="6">
    <i>
      <x v="31"/>
    </i>
    <i>
      <x v="52"/>
    </i>
    <i>
      <x v="13"/>
    </i>
    <i>
      <x v="5"/>
    </i>
    <i>
      <x v="14"/>
    </i>
    <i t="grand">
      <x/>
    </i>
  </rowItems>
  <colItems count="1">
    <i/>
  </colItems>
  <dataFields count="1">
    <dataField name="Summe von Anzahl" fld="7" baseField="0" baseItem="0"/>
  </dataFields>
  <chartFormats count="1">
    <chartFormat chart="1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4" type="count" evalOrder="-1" id="3"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tikelgruppe" xr10:uid="{E4927FBF-1E40-4A60-8B66-3C94180226E5}" sourceName="Artikelgruppe">
  <pivotTables>
    <pivotTable tabId="3" name="PivotTable1"/>
    <pivotTable tabId="3" name="PivotTable3"/>
    <pivotTable tabId="3" name="PivotTable5"/>
    <pivotTable tabId="3" name="PivotTable7"/>
  </pivotTables>
  <data>
    <tabular pivotCacheId="513416797">
      <items count="5">
        <i x="0" s="1"/>
        <i x="2" s="1"/>
        <i x="4" s="1"/>
        <i x="3"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gion" xr10:uid="{1BB11A57-C42F-4407-B36E-49E270F7BC1F}" sourceName="Region">
  <pivotTables>
    <pivotTable tabId="3" name="PivotTable1"/>
    <pivotTable tabId="3" name="PivotTable3"/>
    <pivotTable tabId="3" name="PivotTable5"/>
    <pivotTable tabId="3" name="PivotTable7"/>
  </pivotTables>
  <data>
    <tabular pivotCacheId="513416797">
      <items count="4">
        <i x="3" s="1"/>
        <i x="1" s="1"/>
        <i x="0"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ezahlmethode" xr10:uid="{AF6BFC84-95BE-468C-8239-8F5BBBF545FD}" sourceName="Bezahlmethode">
  <pivotTables>
    <pivotTable tabId="3" name="PivotTable1"/>
    <pivotTable tabId="3" name="PivotTable3"/>
    <pivotTable tabId="3" name="PivotTable5"/>
    <pivotTable tabId="3" name="PivotTable7"/>
  </pivotTables>
  <data>
    <tabular pivotCacheId="513416797">
      <items count="5">
        <i x="0" s="1"/>
        <i x="2" s="1"/>
        <i x="1" s="1"/>
        <i x="4"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rät" xr10:uid="{EDC65634-6688-472B-984D-5AE044B9FAD8}" sourceName="Gerät">
  <pivotTables>
    <pivotTable tabId="3" name="PivotTable1"/>
    <pivotTable tabId="3" name="PivotTable3"/>
    <pivotTable tabId="3" name="PivotTable5"/>
    <pivotTable tabId="3" name="PivotTable7"/>
  </pivotTables>
  <data>
    <tabular pivotCacheId="513416797">
      <items count="5">
        <i x="0" s="1"/>
        <i x="1" s="1"/>
        <i x="3" s="1"/>
        <i x="2"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tikelgruppe" xr10:uid="{712B2DFC-A688-4B99-9CAD-C848B364B9DE}" cache="Datenschnitt_Artikelgruppe" caption="Artikelgruppe" columnCount="2" rowHeight="241300"/>
  <slicer name="Region" xr10:uid="{929ADEF4-0CC0-4179-A981-49FD0DDE50C9}" cache="Datenschnitt_Region" caption="Region" columnCount="2" rowHeight="241300"/>
  <slicer name="Bezahlmethode" xr10:uid="{06C53455-1CD4-42FD-9FE8-39FEAEEB7F1E}" cache="Datenschnitt_Bezahlmethode" caption="Bezahlmethode" columnCount="2" rowHeight="241300"/>
  <slicer name="Gerät" xr10:uid="{48A205B3-0771-4FB4-80EF-75CB47479AE7}" cache="Datenschnitt_Gerät" caption="Gerät" columnCount="2" rowHeight="241300"/>
</slic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4805-FB88-4D04-924D-2BE62ABAECE8}">
  <dimension ref="A39"/>
  <sheetViews>
    <sheetView showGridLines="0" showRowColHeaders="0" tabSelected="1" zoomScale="110" zoomScaleNormal="110" workbookViewId="0"/>
  </sheetViews>
  <sheetFormatPr baseColWidth="10" defaultRowHeight="14.25" x14ac:dyDescent="0.45"/>
  <sheetData>
    <row r="39" spans="1:1" x14ac:dyDescent="0.45">
      <c r="A39" t="s">
        <v>241</v>
      </c>
    </row>
  </sheetData>
  <pageMargins left="0.7" right="0.7" top="0.78740157499999996" bottom="0.78740157499999996"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1062-3EF2-41C8-9C43-173E3EBCB932}">
  <dimension ref="A1:N20"/>
  <sheetViews>
    <sheetView topLeftCell="D1" zoomScale="90" zoomScaleNormal="90" workbookViewId="0">
      <selection activeCell="J13" sqref="J13"/>
    </sheetView>
  </sheetViews>
  <sheetFormatPr baseColWidth="10" defaultRowHeight="14.25" x14ac:dyDescent="0.45"/>
  <cols>
    <col min="1" max="1" width="20.19921875" bestFit="1" customWidth="1"/>
    <col min="2" max="2" width="17.06640625" bestFit="1" customWidth="1"/>
    <col min="4" max="4" width="22.59765625" bestFit="1" customWidth="1"/>
    <col min="5" max="5" width="17.06640625" bestFit="1" customWidth="1"/>
    <col min="10" max="10" width="28.33203125" bestFit="1" customWidth="1"/>
    <col min="11" max="11" width="17.06640625" bestFit="1" customWidth="1"/>
    <col min="13" max="13" width="34.6640625" bestFit="1" customWidth="1"/>
    <col min="14" max="14" width="16.53125" bestFit="1" customWidth="1"/>
  </cols>
  <sheetData>
    <row r="1" spans="1:14" x14ac:dyDescent="0.45">
      <c r="A1" s="7" t="s">
        <v>156</v>
      </c>
      <c r="B1" t="s">
        <v>158</v>
      </c>
      <c r="D1" s="7" t="s">
        <v>156</v>
      </c>
      <c r="E1" t="s">
        <v>158</v>
      </c>
      <c r="G1" s="1" t="s">
        <v>10</v>
      </c>
      <c r="H1" s="1" t="s">
        <v>7</v>
      </c>
      <c r="J1" s="7" t="s">
        <v>156</v>
      </c>
      <c r="K1" t="s">
        <v>158</v>
      </c>
      <c r="M1" s="7" t="s">
        <v>156</v>
      </c>
      <c r="N1" t="s">
        <v>173</v>
      </c>
    </row>
    <row r="2" spans="1:14" x14ac:dyDescent="0.45">
      <c r="A2" s="8" t="s">
        <v>159</v>
      </c>
      <c r="B2">
        <v>612323.01680672262</v>
      </c>
      <c r="D2" s="8" t="s">
        <v>14</v>
      </c>
      <c r="E2">
        <v>105532.78151260524</v>
      </c>
      <c r="G2" s="1" t="str">
        <f>D2</f>
        <v>Baden-Württemberg</v>
      </c>
      <c r="H2">
        <f>GETPIVOTDATA("Umsatz",$D$1,"Bundesland","Baden-Württemberg")</f>
        <v>105532.78151260524</v>
      </c>
      <c r="J2" s="8" t="s">
        <v>212</v>
      </c>
      <c r="K2" s="5">
        <v>25281.529411764717</v>
      </c>
      <c r="M2" s="8" t="s">
        <v>206</v>
      </c>
      <c r="N2">
        <v>131</v>
      </c>
    </row>
    <row r="3" spans="1:14" x14ac:dyDescent="0.45">
      <c r="A3" s="9" t="s">
        <v>160</v>
      </c>
      <c r="B3">
        <v>56411.067226890773</v>
      </c>
      <c r="D3" s="8" t="s">
        <v>27</v>
      </c>
      <c r="E3">
        <v>116916.42016806749</v>
      </c>
      <c r="G3" s="1" t="str">
        <f>D3</f>
        <v>Bayern</v>
      </c>
      <c r="H3">
        <f>GETPIVOTDATA("Umsatz",$D$1,"Bundesland","Bayern")</f>
        <v>116916.42016806749</v>
      </c>
      <c r="J3" s="8" t="s">
        <v>186</v>
      </c>
      <c r="K3" s="5">
        <v>26142.000000000007</v>
      </c>
      <c r="M3" s="8" t="s">
        <v>227</v>
      </c>
      <c r="N3">
        <v>131</v>
      </c>
    </row>
    <row r="4" spans="1:14" x14ac:dyDescent="0.45">
      <c r="A4" s="9" t="s">
        <v>161</v>
      </c>
      <c r="B4">
        <v>46220.789915966372</v>
      </c>
      <c r="D4" s="8" t="s">
        <v>31</v>
      </c>
      <c r="E4">
        <v>52601.100840336097</v>
      </c>
      <c r="G4" s="1" t="str">
        <f t="shared" ref="G4:G17" si="0">D4</f>
        <v>Brandenburg</v>
      </c>
      <c r="H4">
        <f>GETPIVOTDATA("Umsatz",$D$1,"Bundesland","Brandenburg")</f>
        <v>52601.100840336097</v>
      </c>
      <c r="J4" s="8" t="s">
        <v>210</v>
      </c>
      <c r="K4" s="5">
        <v>28325.159663865525</v>
      </c>
      <c r="M4" s="8" t="s">
        <v>188</v>
      </c>
      <c r="N4">
        <v>135</v>
      </c>
    </row>
    <row r="5" spans="1:14" x14ac:dyDescent="0.45">
      <c r="A5" s="9" t="s">
        <v>162</v>
      </c>
      <c r="B5">
        <v>57196.621848739502</v>
      </c>
      <c r="D5" s="8" t="s">
        <v>41</v>
      </c>
      <c r="E5">
        <v>6251.2184873949582</v>
      </c>
      <c r="G5" s="1" t="str">
        <f t="shared" si="0"/>
        <v>Bremen</v>
      </c>
      <c r="H5">
        <f>GETPIVOTDATA("Umsatz",$D$1,"Bundesland","Bremen")</f>
        <v>6251.2184873949582</v>
      </c>
      <c r="J5" s="8" t="s">
        <v>183</v>
      </c>
      <c r="K5" s="5">
        <v>28604.0756302521</v>
      </c>
      <c r="M5" s="8" t="s">
        <v>180</v>
      </c>
      <c r="N5">
        <v>137</v>
      </c>
    </row>
    <row r="6" spans="1:14" x14ac:dyDescent="0.45">
      <c r="A6" s="9" t="s">
        <v>163</v>
      </c>
      <c r="B6">
        <v>47718.218487394952</v>
      </c>
      <c r="D6" s="8" t="s">
        <v>39</v>
      </c>
      <c r="E6">
        <v>70465.689075630245</v>
      </c>
      <c r="G6" s="1" t="str">
        <f t="shared" si="0"/>
        <v>Hessen</v>
      </c>
      <c r="H6">
        <f>GETPIVOTDATA("Umsatz",$D$1,"Bundesland","Hessen")</f>
        <v>70465.689075630245</v>
      </c>
      <c r="J6" s="8" t="s">
        <v>206</v>
      </c>
      <c r="K6" s="5">
        <v>32583.773109243702</v>
      </c>
      <c r="M6" s="8" t="s">
        <v>189</v>
      </c>
      <c r="N6">
        <v>142</v>
      </c>
    </row>
    <row r="7" spans="1:14" x14ac:dyDescent="0.45">
      <c r="A7" s="9" t="s">
        <v>164</v>
      </c>
      <c r="B7">
        <v>50253.327731092424</v>
      </c>
      <c r="D7" s="8" t="s">
        <v>47</v>
      </c>
      <c r="E7">
        <v>32656.243697478993</v>
      </c>
      <c r="G7" s="1" t="str">
        <f t="shared" si="0"/>
        <v>Mecklenburg-Vorpommern</v>
      </c>
      <c r="H7">
        <f>GETPIVOTDATA("Umsatz",$D$1,"Bundesland","Mecklenburg-Vorpommern")</f>
        <v>32656.243697478993</v>
      </c>
      <c r="J7" s="8" t="s">
        <v>157</v>
      </c>
      <c r="K7" s="5">
        <v>140936.53781512607</v>
      </c>
      <c r="M7" s="8" t="s">
        <v>157</v>
      </c>
      <c r="N7">
        <v>676</v>
      </c>
    </row>
    <row r="8" spans="1:14" x14ac:dyDescent="0.45">
      <c r="A8" s="9" t="s">
        <v>165</v>
      </c>
      <c r="B8">
        <v>58339.579831932773</v>
      </c>
      <c r="D8" s="8" t="s">
        <v>20</v>
      </c>
      <c r="E8">
        <v>71554.789915966394</v>
      </c>
      <c r="G8" s="1" t="str">
        <f t="shared" si="0"/>
        <v>Niedersachsen</v>
      </c>
      <c r="H8">
        <f>GETPIVOTDATA("Umsatz",$D$1,"Bundesland","Niedersachsen")</f>
        <v>71554.789915966394</v>
      </c>
    </row>
    <row r="9" spans="1:14" x14ac:dyDescent="0.45">
      <c r="A9" s="9" t="s">
        <v>166</v>
      </c>
      <c r="B9">
        <v>46914.142857142841</v>
      </c>
      <c r="D9" s="8" t="s">
        <v>29</v>
      </c>
      <c r="E9">
        <v>118172.89915966408</v>
      </c>
      <c r="G9" s="1" t="str">
        <f t="shared" si="0"/>
        <v>Nordrhein-Westfalen</v>
      </c>
      <c r="H9">
        <f>GETPIVOTDATA("Umsatz",$D$1,"Bundesland","Nordrhein-Westfalen")</f>
        <v>118172.89915966408</v>
      </c>
    </row>
    <row r="10" spans="1:14" x14ac:dyDescent="0.45">
      <c r="A10" s="9" t="s">
        <v>167</v>
      </c>
      <c r="B10">
        <v>34838.210084033606</v>
      </c>
      <c r="D10" s="8" t="s">
        <v>36</v>
      </c>
      <c r="E10">
        <v>59082.915966386521</v>
      </c>
      <c r="G10" s="1" t="str">
        <f t="shared" si="0"/>
        <v>Rheinland-Pfalz</v>
      </c>
      <c r="H10">
        <f>GETPIVOTDATA("Umsatz",$D$1,"Bundesland","Rheinland-Pfalz")</f>
        <v>59082.915966386521</v>
      </c>
    </row>
    <row r="11" spans="1:14" x14ac:dyDescent="0.45">
      <c r="A11" s="9" t="s">
        <v>168</v>
      </c>
      <c r="B11">
        <v>68765.705882352893</v>
      </c>
      <c r="D11" s="8" t="s">
        <v>61</v>
      </c>
      <c r="E11">
        <v>5705.5882352941189</v>
      </c>
      <c r="G11" s="1" t="str">
        <f t="shared" si="0"/>
        <v>Saarland</v>
      </c>
      <c r="H11">
        <f>GETPIVOTDATA("Umsatz",$D$1,"Bundesland","Saarland")</f>
        <v>5705.5882352941189</v>
      </c>
    </row>
    <row r="12" spans="1:14" x14ac:dyDescent="0.45">
      <c r="A12" s="9" t="s">
        <v>169</v>
      </c>
      <c r="B12">
        <v>43903.394957983182</v>
      </c>
      <c r="D12" s="8" t="s">
        <v>25</v>
      </c>
      <c r="E12">
        <v>64321.411764705874</v>
      </c>
      <c r="G12" s="1" t="str">
        <f t="shared" si="0"/>
        <v>Sachsen</v>
      </c>
      <c r="H12">
        <f>GETPIVOTDATA("Umsatz",$D$1,"Bundesland","Sachsen")</f>
        <v>64321.411764705874</v>
      </c>
    </row>
    <row r="13" spans="1:14" x14ac:dyDescent="0.45">
      <c r="A13" s="9" t="s">
        <v>170</v>
      </c>
      <c r="B13">
        <v>52046.352941176447</v>
      </c>
      <c r="D13" s="8" t="s">
        <v>33</v>
      </c>
      <c r="E13">
        <v>49897.907563025219</v>
      </c>
      <c r="G13" s="1" t="str">
        <f t="shared" si="0"/>
        <v>Sachsen-Anhalt</v>
      </c>
      <c r="H13">
        <f>GETPIVOTDATA("Umsatz",$D$1,"Bundesland","Sachsen-Anhalt")</f>
        <v>49897.907563025219</v>
      </c>
    </row>
    <row r="14" spans="1:14" x14ac:dyDescent="0.45">
      <c r="A14" s="9" t="s">
        <v>171</v>
      </c>
      <c r="B14">
        <v>49715.605042016789</v>
      </c>
      <c r="D14" s="8" t="s">
        <v>34</v>
      </c>
      <c r="E14">
        <v>28196.722689075621</v>
      </c>
      <c r="G14" s="1" t="str">
        <f t="shared" si="0"/>
        <v>Schleswig-Holstein</v>
      </c>
      <c r="H14">
        <f>GETPIVOTDATA("Umsatz",$D$1,"Bundesland","Schleswig-Holstein")</f>
        <v>28196.722689075621</v>
      </c>
    </row>
    <row r="15" spans="1:14" x14ac:dyDescent="0.45">
      <c r="A15" s="8" t="s">
        <v>172</v>
      </c>
      <c r="B15">
        <v>227151.57983193282</v>
      </c>
      <c r="D15" s="8" t="s">
        <v>22</v>
      </c>
      <c r="E15">
        <v>56081.798319327703</v>
      </c>
      <c r="G15" s="1" t="str">
        <f t="shared" si="0"/>
        <v>Thüringen</v>
      </c>
      <c r="H15">
        <f>GETPIVOTDATA("Umsatz",$D$1,"Bundesland","Thüringen")</f>
        <v>56081.798319327703</v>
      </c>
    </row>
    <row r="16" spans="1:14" x14ac:dyDescent="0.45">
      <c r="A16" s="9" t="s">
        <v>160</v>
      </c>
      <c r="B16">
        <v>51864.563025210089</v>
      </c>
      <c r="D16" s="8" t="s">
        <v>240</v>
      </c>
      <c r="E16">
        <v>1196.0672268907563</v>
      </c>
      <c r="G16" s="1" t="str">
        <f t="shared" si="0"/>
        <v>Berlin</v>
      </c>
      <c r="H16">
        <f>GETPIVOTDATA("Umsatz",$D$1,"Bundesland","Berlin")</f>
        <v>1196.0672268907563</v>
      </c>
    </row>
    <row r="17" spans="1:8" x14ac:dyDescent="0.45">
      <c r="A17" s="9" t="s">
        <v>161</v>
      </c>
      <c r="B17">
        <v>41421.6806722689</v>
      </c>
      <c r="D17" s="8" t="s">
        <v>239</v>
      </c>
      <c r="E17">
        <v>841.04201680672281</v>
      </c>
      <c r="G17" s="1" t="str">
        <f t="shared" si="0"/>
        <v>Hamburg</v>
      </c>
      <c r="H17">
        <f>GETPIVOTDATA("Umsatz",$D$1,"Bundesland","Hamburg")</f>
        <v>841.04201680672281</v>
      </c>
    </row>
    <row r="18" spans="1:8" x14ac:dyDescent="0.45">
      <c r="A18" s="9" t="s">
        <v>162</v>
      </c>
      <c r="B18">
        <v>62165.697478991606</v>
      </c>
      <c r="D18" s="8" t="s">
        <v>157</v>
      </c>
      <c r="E18">
        <v>839474.59663865622</v>
      </c>
    </row>
    <row r="19" spans="1:8" x14ac:dyDescent="0.45">
      <c r="A19" s="9" t="s">
        <v>163</v>
      </c>
      <c r="B19">
        <v>71699.638655462215</v>
      </c>
    </row>
    <row r="20" spans="1:8" x14ac:dyDescent="0.45">
      <c r="A20" s="8" t="s">
        <v>157</v>
      </c>
      <c r="B20">
        <v>839474.59663865529</v>
      </c>
    </row>
  </sheetData>
  <pageMargins left="0.7" right="0.7" top="0.78740157499999996" bottom="0.78740157499999996"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F9A6-2435-459D-889F-D4927D74819E}">
  <dimension ref="A1:O2493"/>
  <sheetViews>
    <sheetView topLeftCell="F1" zoomScale="110" zoomScaleNormal="110" workbookViewId="0">
      <pane ySplit="1" topLeftCell="A2465" activePane="bottomLeft" state="frozen"/>
      <selection pane="bottomLeft" activeCell="B15" sqref="B15"/>
    </sheetView>
  </sheetViews>
  <sheetFormatPr baseColWidth="10" defaultRowHeight="14.25" x14ac:dyDescent="0.45"/>
  <cols>
    <col min="5" max="5" width="46.33203125" bestFit="1" customWidth="1"/>
    <col min="6" max="6" width="14.46484375" bestFit="1" customWidth="1"/>
    <col min="7" max="7" width="15.1328125" bestFit="1" customWidth="1"/>
    <col min="8" max="8" width="14.3984375" customWidth="1"/>
    <col min="9" max="9" width="14.3984375" style="5" customWidth="1"/>
    <col min="10" max="10" width="10.6640625" style="5"/>
    <col min="11" max="12" width="10.6640625" style="6"/>
    <col min="13" max="13" width="23.6640625" style="6" bestFit="1" customWidth="1"/>
    <col min="14" max="14" width="16.86328125" bestFit="1" customWidth="1"/>
  </cols>
  <sheetData>
    <row r="1" spans="1:15" s="1" customFormat="1" x14ac:dyDescent="0.45">
      <c r="A1" s="1" t="s">
        <v>0</v>
      </c>
      <c r="B1" s="1" t="s">
        <v>1</v>
      </c>
      <c r="C1" s="1" t="s">
        <v>2</v>
      </c>
      <c r="D1" s="1" t="s">
        <v>3</v>
      </c>
      <c r="E1" s="1" t="s">
        <v>4</v>
      </c>
      <c r="F1" s="1" t="s">
        <v>149</v>
      </c>
      <c r="G1" s="1" t="s">
        <v>153</v>
      </c>
      <c r="H1" s="1" t="s">
        <v>5</v>
      </c>
      <c r="I1" s="2" t="s">
        <v>6</v>
      </c>
      <c r="J1" s="2" t="s">
        <v>7</v>
      </c>
      <c r="K1" s="3" t="s">
        <v>8</v>
      </c>
      <c r="L1" s="3" t="s">
        <v>9</v>
      </c>
      <c r="M1" s="3" t="s">
        <v>10</v>
      </c>
      <c r="N1" s="1" t="s">
        <v>11</v>
      </c>
      <c r="O1" s="1" t="s">
        <v>12</v>
      </c>
    </row>
    <row r="2" spans="1:15" x14ac:dyDescent="0.45">
      <c r="A2">
        <v>74022823</v>
      </c>
      <c r="B2" s="4">
        <v>44316</v>
      </c>
      <c r="C2">
        <v>3082442</v>
      </c>
      <c r="D2">
        <v>10557</v>
      </c>
      <c r="E2" t="s">
        <v>215</v>
      </c>
      <c r="F2" t="s">
        <v>174</v>
      </c>
      <c r="G2" t="s">
        <v>154</v>
      </c>
      <c r="H2">
        <v>3</v>
      </c>
      <c r="I2" s="5">
        <v>132.76470588235296</v>
      </c>
      <c r="J2" s="5">
        <f t="shared" ref="J2:J65" si="0">H2*I2</f>
        <v>398.2941176470589</v>
      </c>
      <c r="K2" s="6">
        <v>70825</v>
      </c>
      <c r="L2" s="6" t="s">
        <v>13</v>
      </c>
      <c r="M2" s="6" t="s">
        <v>14</v>
      </c>
      <c r="N2" t="s">
        <v>32</v>
      </c>
      <c r="O2" t="s">
        <v>18</v>
      </c>
    </row>
    <row r="3" spans="1:15" x14ac:dyDescent="0.45">
      <c r="A3">
        <v>68600533</v>
      </c>
      <c r="B3" s="4">
        <v>44316</v>
      </c>
      <c r="C3">
        <v>4500230</v>
      </c>
      <c r="D3">
        <v>13791</v>
      </c>
      <c r="E3" t="s">
        <v>179</v>
      </c>
      <c r="F3" t="s">
        <v>152</v>
      </c>
      <c r="G3" t="s">
        <v>155</v>
      </c>
      <c r="H3">
        <v>3</v>
      </c>
      <c r="I3" s="5">
        <v>125.20168067226892</v>
      </c>
      <c r="J3" s="5">
        <f t="shared" si="0"/>
        <v>375.60504201680675</v>
      </c>
      <c r="K3" s="6">
        <v>37327</v>
      </c>
      <c r="L3" s="6" t="s">
        <v>21</v>
      </c>
      <c r="M3" s="6" t="s">
        <v>22</v>
      </c>
      <c r="N3" t="s">
        <v>32</v>
      </c>
      <c r="O3" t="s">
        <v>18</v>
      </c>
    </row>
    <row r="4" spans="1:15" x14ac:dyDescent="0.45">
      <c r="A4">
        <v>74022823</v>
      </c>
      <c r="B4" s="4">
        <v>44316</v>
      </c>
      <c r="C4">
        <v>3082442</v>
      </c>
      <c r="D4">
        <v>11081</v>
      </c>
      <c r="E4" t="s">
        <v>218</v>
      </c>
      <c r="F4" t="s">
        <v>150</v>
      </c>
      <c r="G4" t="s">
        <v>155</v>
      </c>
      <c r="H4">
        <v>3</v>
      </c>
      <c r="I4" s="5">
        <v>70.579831932773104</v>
      </c>
      <c r="J4" s="5">
        <f t="shared" si="0"/>
        <v>211.7394957983193</v>
      </c>
      <c r="K4" s="6">
        <v>70825</v>
      </c>
      <c r="L4" s="6" t="s">
        <v>13</v>
      </c>
      <c r="M4" s="6" t="s">
        <v>14</v>
      </c>
      <c r="N4" t="s">
        <v>32</v>
      </c>
      <c r="O4" t="s">
        <v>18</v>
      </c>
    </row>
    <row r="5" spans="1:15" x14ac:dyDescent="0.45">
      <c r="A5">
        <v>28239350</v>
      </c>
      <c r="B5" s="4">
        <v>44316</v>
      </c>
      <c r="C5">
        <v>1841346</v>
      </c>
      <c r="D5">
        <v>12725</v>
      </c>
      <c r="E5" t="s">
        <v>220</v>
      </c>
      <c r="F5" t="s">
        <v>151</v>
      </c>
      <c r="G5" t="s">
        <v>154</v>
      </c>
      <c r="H5">
        <v>3</v>
      </c>
      <c r="I5" s="5">
        <v>263.85714285714289</v>
      </c>
      <c r="J5" s="5">
        <f t="shared" si="0"/>
        <v>791.57142857142867</v>
      </c>
      <c r="K5" s="6" t="s">
        <v>129</v>
      </c>
      <c r="L5" s="6" t="s">
        <v>21</v>
      </c>
      <c r="M5" s="6" t="s">
        <v>31</v>
      </c>
      <c r="N5" t="s">
        <v>23</v>
      </c>
      <c r="O5" t="s">
        <v>16</v>
      </c>
    </row>
    <row r="6" spans="1:15" x14ac:dyDescent="0.45">
      <c r="A6">
        <v>74022823</v>
      </c>
      <c r="B6" s="4">
        <v>44316</v>
      </c>
      <c r="C6">
        <v>3082442</v>
      </c>
      <c r="D6">
        <v>11341</v>
      </c>
      <c r="E6" t="s">
        <v>185</v>
      </c>
      <c r="F6" t="s">
        <v>150</v>
      </c>
      <c r="G6" t="s">
        <v>154</v>
      </c>
      <c r="H6">
        <v>3</v>
      </c>
      <c r="I6" s="5">
        <v>63.857142857142854</v>
      </c>
      <c r="J6" s="5">
        <f t="shared" si="0"/>
        <v>191.57142857142856</v>
      </c>
      <c r="K6" s="6">
        <v>70825</v>
      </c>
      <c r="L6" s="6" t="s">
        <v>13</v>
      </c>
      <c r="M6" s="6" t="s">
        <v>14</v>
      </c>
      <c r="N6" t="s">
        <v>32</v>
      </c>
      <c r="O6" t="s">
        <v>18</v>
      </c>
    </row>
    <row r="7" spans="1:15" x14ac:dyDescent="0.45">
      <c r="A7">
        <v>79599348</v>
      </c>
      <c r="B7" s="4">
        <v>44315</v>
      </c>
      <c r="C7">
        <v>5522953</v>
      </c>
      <c r="D7">
        <v>10181</v>
      </c>
      <c r="E7" t="s">
        <v>189</v>
      </c>
      <c r="F7" t="s">
        <v>174</v>
      </c>
      <c r="G7" t="s">
        <v>154</v>
      </c>
      <c r="H7">
        <v>3</v>
      </c>
      <c r="I7" s="5">
        <v>134.44537815126051</v>
      </c>
      <c r="J7" s="5">
        <f t="shared" si="0"/>
        <v>403.33613445378154</v>
      </c>
      <c r="K7" s="6">
        <v>49477</v>
      </c>
      <c r="L7" s="6" t="s">
        <v>28</v>
      </c>
      <c r="M7" s="6" t="s">
        <v>29</v>
      </c>
      <c r="N7" t="s">
        <v>15</v>
      </c>
      <c r="O7" t="s">
        <v>18</v>
      </c>
    </row>
    <row r="8" spans="1:15" x14ac:dyDescent="0.45">
      <c r="A8">
        <v>66519495</v>
      </c>
      <c r="B8" s="4">
        <v>44315</v>
      </c>
      <c r="C8">
        <v>3695785</v>
      </c>
      <c r="D8">
        <v>11518</v>
      </c>
      <c r="E8" t="s">
        <v>216</v>
      </c>
      <c r="F8" t="s">
        <v>150</v>
      </c>
      <c r="G8" t="s">
        <v>154</v>
      </c>
      <c r="H8">
        <v>3</v>
      </c>
      <c r="I8" s="5">
        <v>63.016806722689076</v>
      </c>
      <c r="J8" s="5">
        <f t="shared" si="0"/>
        <v>189.05042016806723</v>
      </c>
      <c r="K8" s="6">
        <v>39164</v>
      </c>
      <c r="L8" s="6" t="s">
        <v>21</v>
      </c>
      <c r="M8" s="6" t="s">
        <v>33</v>
      </c>
      <c r="N8" t="s">
        <v>35</v>
      </c>
      <c r="O8" t="s">
        <v>18</v>
      </c>
    </row>
    <row r="9" spans="1:15" x14ac:dyDescent="0.45">
      <c r="A9">
        <v>61463238</v>
      </c>
      <c r="B9" s="4">
        <v>44315</v>
      </c>
      <c r="C9">
        <v>4753645</v>
      </c>
      <c r="D9">
        <v>10339</v>
      </c>
      <c r="E9" t="s">
        <v>208</v>
      </c>
      <c r="F9" t="s">
        <v>174</v>
      </c>
      <c r="G9" t="s">
        <v>155</v>
      </c>
      <c r="H9">
        <v>3</v>
      </c>
      <c r="I9" s="5">
        <v>130.24369747899161</v>
      </c>
      <c r="J9" s="5">
        <f t="shared" si="0"/>
        <v>390.73109243697479</v>
      </c>
      <c r="K9" s="6">
        <v>35110</v>
      </c>
      <c r="L9" s="6" t="s">
        <v>28</v>
      </c>
      <c r="M9" s="6" t="s">
        <v>39</v>
      </c>
      <c r="N9" t="s">
        <v>35</v>
      </c>
      <c r="O9" t="s">
        <v>16</v>
      </c>
    </row>
    <row r="10" spans="1:15" x14ac:dyDescent="0.45">
      <c r="A10">
        <v>64204725</v>
      </c>
      <c r="B10" s="4">
        <v>44314</v>
      </c>
      <c r="C10">
        <v>4513985</v>
      </c>
      <c r="D10">
        <v>12899</v>
      </c>
      <c r="E10" t="s">
        <v>177</v>
      </c>
      <c r="F10" t="s">
        <v>151</v>
      </c>
      <c r="G10" t="s">
        <v>155</v>
      </c>
      <c r="H10">
        <v>1</v>
      </c>
      <c r="I10" s="5">
        <v>268.05882352941177</v>
      </c>
      <c r="J10" s="5">
        <f t="shared" si="0"/>
        <v>268.05882352941177</v>
      </c>
      <c r="K10" s="6">
        <v>84478</v>
      </c>
      <c r="L10" s="6" t="s">
        <v>13</v>
      </c>
      <c r="M10" s="6" t="s">
        <v>27</v>
      </c>
      <c r="N10" t="s">
        <v>32</v>
      </c>
      <c r="O10" t="s">
        <v>18</v>
      </c>
    </row>
    <row r="11" spans="1:15" x14ac:dyDescent="0.45">
      <c r="A11">
        <v>83889514</v>
      </c>
      <c r="B11" s="4">
        <v>44314</v>
      </c>
      <c r="C11">
        <v>8300369</v>
      </c>
      <c r="D11">
        <v>10557</v>
      </c>
      <c r="E11" t="s">
        <v>215</v>
      </c>
      <c r="F11" t="s">
        <v>174</v>
      </c>
      <c r="G11" t="s">
        <v>154</v>
      </c>
      <c r="H11">
        <v>3</v>
      </c>
      <c r="I11" s="5">
        <v>132.76470588235296</v>
      </c>
      <c r="J11" s="5">
        <f t="shared" si="0"/>
        <v>398.2941176470589</v>
      </c>
      <c r="K11" s="6">
        <v>67657</v>
      </c>
      <c r="L11" s="6" t="s">
        <v>28</v>
      </c>
      <c r="M11" s="6" t="s">
        <v>36</v>
      </c>
      <c r="N11" t="s">
        <v>32</v>
      </c>
      <c r="O11" t="s">
        <v>18</v>
      </c>
    </row>
    <row r="12" spans="1:15" x14ac:dyDescent="0.45">
      <c r="A12">
        <v>83889514</v>
      </c>
      <c r="B12" s="4">
        <v>44314</v>
      </c>
      <c r="C12">
        <v>8300369</v>
      </c>
      <c r="D12">
        <v>11518</v>
      </c>
      <c r="E12" t="s">
        <v>216</v>
      </c>
      <c r="F12" t="s">
        <v>150</v>
      </c>
      <c r="G12" t="s">
        <v>154</v>
      </c>
      <c r="H12">
        <v>2</v>
      </c>
      <c r="I12" s="5">
        <v>63.016806722689076</v>
      </c>
      <c r="J12" s="5">
        <f t="shared" si="0"/>
        <v>126.03361344537815</v>
      </c>
      <c r="K12" s="6">
        <v>67657</v>
      </c>
      <c r="L12" s="6" t="s">
        <v>28</v>
      </c>
      <c r="M12" s="6" t="s">
        <v>36</v>
      </c>
      <c r="N12" t="s">
        <v>32</v>
      </c>
      <c r="O12" t="s">
        <v>18</v>
      </c>
    </row>
    <row r="13" spans="1:15" x14ac:dyDescent="0.45">
      <c r="A13">
        <v>83889514</v>
      </c>
      <c r="B13" s="4">
        <v>44314</v>
      </c>
      <c r="C13">
        <v>8300369</v>
      </c>
      <c r="D13">
        <v>12153</v>
      </c>
      <c r="E13" t="s">
        <v>230</v>
      </c>
      <c r="F13" t="s">
        <v>151</v>
      </c>
      <c r="G13" t="s">
        <v>154</v>
      </c>
      <c r="H13">
        <v>3</v>
      </c>
      <c r="I13" s="5">
        <v>247.89075630252103</v>
      </c>
      <c r="J13" s="5">
        <f t="shared" si="0"/>
        <v>743.67226890756308</v>
      </c>
      <c r="K13" s="6">
        <v>67657</v>
      </c>
      <c r="L13" s="6" t="s">
        <v>28</v>
      </c>
      <c r="M13" s="6" t="s">
        <v>36</v>
      </c>
      <c r="N13" t="s">
        <v>32</v>
      </c>
      <c r="O13" t="s">
        <v>18</v>
      </c>
    </row>
    <row r="14" spans="1:15" x14ac:dyDescent="0.45">
      <c r="A14">
        <v>81171238</v>
      </c>
      <c r="B14" s="4">
        <v>44314</v>
      </c>
      <c r="C14">
        <v>7844188</v>
      </c>
      <c r="D14">
        <v>12849</v>
      </c>
      <c r="E14" t="s">
        <v>200</v>
      </c>
      <c r="F14" t="s">
        <v>151</v>
      </c>
      <c r="G14" t="s">
        <v>154</v>
      </c>
      <c r="H14">
        <v>2</v>
      </c>
      <c r="I14" s="5">
        <v>255.45378151260505</v>
      </c>
      <c r="J14" s="5">
        <f t="shared" si="0"/>
        <v>510.9075630252101</v>
      </c>
      <c r="K14" s="6">
        <v>77839</v>
      </c>
      <c r="L14" s="6" t="s">
        <v>13</v>
      </c>
      <c r="M14" s="6" t="s">
        <v>14</v>
      </c>
      <c r="N14" t="s">
        <v>17</v>
      </c>
      <c r="O14" t="s">
        <v>18</v>
      </c>
    </row>
    <row r="15" spans="1:15" x14ac:dyDescent="0.45">
      <c r="A15">
        <v>71591311</v>
      </c>
      <c r="B15" s="4">
        <v>44314</v>
      </c>
      <c r="C15">
        <v>8593108</v>
      </c>
      <c r="D15">
        <v>11733</v>
      </c>
      <c r="E15" t="s">
        <v>182</v>
      </c>
      <c r="F15" t="s">
        <v>150</v>
      </c>
      <c r="G15" t="s">
        <v>155</v>
      </c>
      <c r="H15">
        <v>3</v>
      </c>
      <c r="I15" s="5">
        <v>73.100840336134453</v>
      </c>
      <c r="J15" s="5">
        <f t="shared" si="0"/>
        <v>219.30252100840335</v>
      </c>
      <c r="K15" s="6">
        <v>18225</v>
      </c>
      <c r="L15" s="6" t="s">
        <v>19</v>
      </c>
      <c r="M15" s="6" t="s">
        <v>47</v>
      </c>
      <c r="N15" t="s">
        <v>17</v>
      </c>
      <c r="O15" t="s">
        <v>18</v>
      </c>
    </row>
    <row r="16" spans="1:15" x14ac:dyDescent="0.45">
      <c r="A16">
        <v>81171238</v>
      </c>
      <c r="B16" s="4">
        <v>44314</v>
      </c>
      <c r="C16">
        <v>7844188</v>
      </c>
      <c r="D16">
        <v>10381</v>
      </c>
      <c r="E16" t="s">
        <v>205</v>
      </c>
      <c r="F16" t="s">
        <v>174</v>
      </c>
      <c r="G16" t="s">
        <v>155</v>
      </c>
      <c r="H16">
        <v>3</v>
      </c>
      <c r="I16" s="5">
        <v>132.76470588235296</v>
      </c>
      <c r="J16" s="5">
        <f t="shared" si="0"/>
        <v>398.2941176470589</v>
      </c>
      <c r="K16" s="6">
        <v>77839</v>
      </c>
      <c r="L16" s="6" t="s">
        <v>13</v>
      </c>
      <c r="M16" s="6" t="s">
        <v>14</v>
      </c>
      <c r="N16" t="s">
        <v>17</v>
      </c>
      <c r="O16" t="s">
        <v>18</v>
      </c>
    </row>
    <row r="17" spans="1:15" x14ac:dyDescent="0.45">
      <c r="A17">
        <v>33330997</v>
      </c>
      <c r="B17" s="4">
        <v>44314</v>
      </c>
      <c r="C17">
        <v>4372022</v>
      </c>
      <c r="D17">
        <v>13791</v>
      </c>
      <c r="E17" t="s">
        <v>179</v>
      </c>
      <c r="F17" t="s">
        <v>152</v>
      </c>
      <c r="G17" t="s">
        <v>155</v>
      </c>
      <c r="H17">
        <v>3</v>
      </c>
      <c r="I17" s="5">
        <v>125.20168067226892</v>
      </c>
      <c r="J17" s="5">
        <f t="shared" si="0"/>
        <v>375.60504201680675</v>
      </c>
      <c r="K17" s="6">
        <v>27432</v>
      </c>
      <c r="L17" s="6" t="s">
        <v>19</v>
      </c>
      <c r="M17" s="6" t="s">
        <v>20</v>
      </c>
      <c r="N17" t="s">
        <v>32</v>
      </c>
      <c r="O17" t="s">
        <v>16</v>
      </c>
    </row>
    <row r="18" spans="1:15" x14ac:dyDescent="0.45">
      <c r="A18">
        <v>81171238</v>
      </c>
      <c r="B18" s="4">
        <v>44314</v>
      </c>
      <c r="C18">
        <v>7844188</v>
      </c>
      <c r="D18">
        <v>11561</v>
      </c>
      <c r="E18" t="s">
        <v>187</v>
      </c>
      <c r="F18" t="s">
        <v>150</v>
      </c>
      <c r="G18" t="s">
        <v>154</v>
      </c>
      <c r="H18">
        <v>3</v>
      </c>
      <c r="I18" s="5">
        <v>66.378151260504197</v>
      </c>
      <c r="J18" s="5">
        <f t="shared" si="0"/>
        <v>199.1344537815126</v>
      </c>
      <c r="K18" s="6">
        <v>77839</v>
      </c>
      <c r="L18" s="6" t="s">
        <v>13</v>
      </c>
      <c r="M18" s="6" t="s">
        <v>14</v>
      </c>
      <c r="N18" t="s">
        <v>17</v>
      </c>
      <c r="O18" t="s">
        <v>18</v>
      </c>
    </row>
    <row r="19" spans="1:15" x14ac:dyDescent="0.45">
      <c r="A19">
        <v>50742811</v>
      </c>
      <c r="B19" s="4">
        <v>44314</v>
      </c>
      <c r="C19">
        <v>8507031</v>
      </c>
      <c r="D19">
        <v>11156</v>
      </c>
      <c r="E19" t="s">
        <v>193</v>
      </c>
      <c r="F19" t="s">
        <v>150</v>
      </c>
      <c r="G19" t="s">
        <v>154</v>
      </c>
      <c r="H19">
        <v>2</v>
      </c>
      <c r="I19" s="5">
        <v>74.78151260504201</v>
      </c>
      <c r="J19" s="5">
        <f t="shared" si="0"/>
        <v>149.56302521008402</v>
      </c>
      <c r="K19" s="6">
        <v>88400</v>
      </c>
      <c r="L19" s="6" t="s">
        <v>13</v>
      </c>
      <c r="M19" s="6" t="s">
        <v>14</v>
      </c>
      <c r="N19" t="s">
        <v>32</v>
      </c>
      <c r="O19" t="s">
        <v>16</v>
      </c>
    </row>
    <row r="20" spans="1:15" x14ac:dyDescent="0.45">
      <c r="A20">
        <v>12295773</v>
      </c>
      <c r="B20" s="4">
        <v>44314</v>
      </c>
      <c r="C20">
        <v>2410091</v>
      </c>
      <c r="D20">
        <v>14001</v>
      </c>
      <c r="E20" t="s">
        <v>235</v>
      </c>
      <c r="F20" t="s">
        <v>237</v>
      </c>
      <c r="G20" t="s">
        <v>238</v>
      </c>
      <c r="H20">
        <v>1</v>
      </c>
      <c r="I20" s="5">
        <v>71.705882352941174</v>
      </c>
      <c r="J20" s="5">
        <f t="shared" si="0"/>
        <v>71.705882352941174</v>
      </c>
      <c r="K20" s="6">
        <v>12307</v>
      </c>
      <c r="L20" s="6" t="s">
        <v>21</v>
      </c>
      <c r="M20" s="6" t="s">
        <v>240</v>
      </c>
      <c r="N20" t="s">
        <v>17</v>
      </c>
      <c r="O20" t="s">
        <v>18</v>
      </c>
    </row>
    <row r="21" spans="1:15" x14ac:dyDescent="0.45">
      <c r="A21">
        <v>20558845</v>
      </c>
      <c r="B21" s="4">
        <v>44313</v>
      </c>
      <c r="C21">
        <v>4882115</v>
      </c>
      <c r="D21">
        <v>12849</v>
      </c>
      <c r="E21" t="s">
        <v>200</v>
      </c>
      <c r="F21" t="s">
        <v>151</v>
      </c>
      <c r="G21" t="s">
        <v>154</v>
      </c>
      <c r="H21">
        <v>1</v>
      </c>
      <c r="I21" s="5">
        <v>255.45378151260505</v>
      </c>
      <c r="J21" s="5">
        <f t="shared" si="0"/>
        <v>255.45378151260505</v>
      </c>
      <c r="K21" s="6">
        <v>72336</v>
      </c>
      <c r="L21" s="6" t="s">
        <v>13</v>
      </c>
      <c r="M21" s="6" t="s">
        <v>14</v>
      </c>
      <c r="N21" t="s">
        <v>17</v>
      </c>
      <c r="O21" t="s">
        <v>16</v>
      </c>
    </row>
    <row r="22" spans="1:15" x14ac:dyDescent="0.45">
      <c r="A22">
        <v>30346986</v>
      </c>
      <c r="B22" s="4">
        <v>44313</v>
      </c>
      <c r="C22">
        <v>4414123</v>
      </c>
      <c r="D22">
        <v>12086</v>
      </c>
      <c r="E22" t="s">
        <v>206</v>
      </c>
      <c r="F22" t="s">
        <v>151</v>
      </c>
      <c r="G22" t="s">
        <v>154</v>
      </c>
      <c r="H22">
        <v>1</v>
      </c>
      <c r="I22" s="5">
        <v>248.73109243697482</v>
      </c>
      <c r="J22" s="5">
        <f t="shared" si="0"/>
        <v>248.73109243697482</v>
      </c>
      <c r="K22" s="6">
        <v>97993</v>
      </c>
      <c r="L22" s="6" t="s">
        <v>13</v>
      </c>
      <c r="M22" s="6" t="s">
        <v>14</v>
      </c>
      <c r="N22" t="s">
        <v>15</v>
      </c>
      <c r="O22" t="s">
        <v>16</v>
      </c>
    </row>
    <row r="23" spans="1:15" x14ac:dyDescent="0.45">
      <c r="A23">
        <v>20558845</v>
      </c>
      <c r="B23" s="4">
        <v>44313</v>
      </c>
      <c r="C23">
        <v>4882115</v>
      </c>
      <c r="D23">
        <v>12849</v>
      </c>
      <c r="E23" t="s">
        <v>200</v>
      </c>
      <c r="F23" t="s">
        <v>151</v>
      </c>
      <c r="G23" t="s">
        <v>154</v>
      </c>
      <c r="H23">
        <v>2</v>
      </c>
      <c r="I23" s="5">
        <v>255.45378151260505</v>
      </c>
      <c r="J23" s="5">
        <f t="shared" si="0"/>
        <v>510.9075630252101</v>
      </c>
      <c r="K23" s="6">
        <v>72336</v>
      </c>
      <c r="L23" s="6" t="s">
        <v>13</v>
      </c>
      <c r="M23" s="6" t="s">
        <v>14</v>
      </c>
      <c r="N23" t="s">
        <v>17</v>
      </c>
      <c r="O23" t="s">
        <v>16</v>
      </c>
    </row>
    <row r="24" spans="1:15" x14ac:dyDescent="0.45">
      <c r="A24">
        <v>30346986</v>
      </c>
      <c r="B24" s="4">
        <v>44313</v>
      </c>
      <c r="C24">
        <v>4414123</v>
      </c>
      <c r="D24">
        <v>13685</v>
      </c>
      <c r="E24" t="s">
        <v>181</v>
      </c>
      <c r="F24" t="s">
        <v>152</v>
      </c>
      <c r="G24" t="s">
        <v>155</v>
      </c>
      <c r="H24">
        <v>3</v>
      </c>
      <c r="I24" s="5">
        <v>122.68067226890757</v>
      </c>
      <c r="J24" s="5">
        <f t="shared" si="0"/>
        <v>368.0420168067227</v>
      </c>
      <c r="K24" s="6">
        <v>97993</v>
      </c>
      <c r="L24" s="6" t="s">
        <v>13</v>
      </c>
      <c r="M24" s="6" t="s">
        <v>14</v>
      </c>
      <c r="N24" t="s">
        <v>15</v>
      </c>
      <c r="O24" t="s">
        <v>16</v>
      </c>
    </row>
    <row r="25" spans="1:15" x14ac:dyDescent="0.45">
      <c r="A25">
        <v>75706161</v>
      </c>
      <c r="B25" s="4">
        <v>44313</v>
      </c>
      <c r="C25">
        <v>6893993</v>
      </c>
      <c r="D25">
        <v>13320</v>
      </c>
      <c r="E25" t="s">
        <v>225</v>
      </c>
      <c r="F25" t="s">
        <v>152</v>
      </c>
      <c r="G25" t="s">
        <v>154</v>
      </c>
      <c r="H25">
        <v>3</v>
      </c>
      <c r="I25" s="5">
        <v>110.07563025210085</v>
      </c>
      <c r="J25" s="5">
        <f t="shared" si="0"/>
        <v>330.22689075630257</v>
      </c>
      <c r="K25" s="6">
        <v>73066</v>
      </c>
      <c r="L25" s="6" t="s">
        <v>13</v>
      </c>
      <c r="M25" s="6" t="s">
        <v>14</v>
      </c>
      <c r="N25" t="s">
        <v>32</v>
      </c>
      <c r="O25" t="s">
        <v>18</v>
      </c>
    </row>
    <row r="26" spans="1:15" x14ac:dyDescent="0.45">
      <c r="A26">
        <v>30346986</v>
      </c>
      <c r="B26" s="4">
        <v>44313</v>
      </c>
      <c r="C26">
        <v>4414123</v>
      </c>
      <c r="D26">
        <v>10561</v>
      </c>
      <c r="E26" t="s">
        <v>194</v>
      </c>
      <c r="F26" t="s">
        <v>174</v>
      </c>
      <c r="G26" t="s">
        <v>154</v>
      </c>
      <c r="H26">
        <v>2</v>
      </c>
      <c r="I26" s="5">
        <v>133.60504201680675</v>
      </c>
      <c r="J26" s="5">
        <f t="shared" si="0"/>
        <v>267.2100840336135</v>
      </c>
      <c r="K26" s="6">
        <v>97993</v>
      </c>
      <c r="L26" s="6" t="s">
        <v>13</v>
      </c>
      <c r="M26" s="6" t="s">
        <v>14</v>
      </c>
      <c r="N26" t="s">
        <v>15</v>
      </c>
      <c r="O26" t="s">
        <v>16</v>
      </c>
    </row>
    <row r="27" spans="1:15" x14ac:dyDescent="0.45">
      <c r="A27">
        <v>76986623</v>
      </c>
      <c r="B27" s="4">
        <v>44313</v>
      </c>
      <c r="C27">
        <v>6747298</v>
      </c>
      <c r="D27">
        <v>10538</v>
      </c>
      <c r="E27" t="s">
        <v>226</v>
      </c>
      <c r="F27" t="s">
        <v>174</v>
      </c>
      <c r="G27" t="s">
        <v>154</v>
      </c>
      <c r="H27">
        <v>2</v>
      </c>
      <c r="I27" s="5">
        <v>130.24369747899161</v>
      </c>
      <c r="J27" s="5">
        <f t="shared" si="0"/>
        <v>260.48739495798321</v>
      </c>
      <c r="K27" s="6">
        <v>72108</v>
      </c>
      <c r="L27" s="6" t="s">
        <v>13</v>
      </c>
      <c r="M27" s="6" t="s">
        <v>14</v>
      </c>
      <c r="N27" t="s">
        <v>35</v>
      </c>
      <c r="O27" t="s">
        <v>18</v>
      </c>
    </row>
    <row r="28" spans="1:15" x14ac:dyDescent="0.45">
      <c r="A28">
        <v>30346986</v>
      </c>
      <c r="B28" s="4">
        <v>44313</v>
      </c>
      <c r="C28">
        <v>4414123</v>
      </c>
      <c r="D28">
        <v>11081</v>
      </c>
      <c r="E28" t="s">
        <v>218</v>
      </c>
      <c r="F28" t="s">
        <v>150</v>
      </c>
      <c r="G28" t="s">
        <v>155</v>
      </c>
      <c r="H28">
        <v>3</v>
      </c>
      <c r="I28" s="5">
        <v>70.579831932773104</v>
      </c>
      <c r="J28" s="5">
        <f t="shared" si="0"/>
        <v>211.7394957983193</v>
      </c>
      <c r="K28" s="6">
        <v>97993</v>
      </c>
      <c r="L28" s="6" t="s">
        <v>13</v>
      </c>
      <c r="M28" s="6" t="s">
        <v>14</v>
      </c>
      <c r="N28" t="s">
        <v>15</v>
      </c>
      <c r="O28" t="s">
        <v>16</v>
      </c>
    </row>
    <row r="29" spans="1:15" x14ac:dyDescent="0.45">
      <c r="A29">
        <v>20558845</v>
      </c>
      <c r="B29" s="4">
        <v>44313</v>
      </c>
      <c r="C29">
        <v>4882115</v>
      </c>
      <c r="D29">
        <v>11081</v>
      </c>
      <c r="E29" t="s">
        <v>218</v>
      </c>
      <c r="F29" t="s">
        <v>150</v>
      </c>
      <c r="G29" t="s">
        <v>155</v>
      </c>
      <c r="H29">
        <v>3</v>
      </c>
      <c r="I29" s="5">
        <v>70.579831932773104</v>
      </c>
      <c r="J29" s="5">
        <f t="shared" si="0"/>
        <v>211.7394957983193</v>
      </c>
      <c r="K29" s="6">
        <v>72336</v>
      </c>
      <c r="L29" s="6" t="s">
        <v>13</v>
      </c>
      <c r="M29" s="6" t="s">
        <v>14</v>
      </c>
      <c r="N29" t="s">
        <v>17</v>
      </c>
      <c r="O29" t="s">
        <v>16</v>
      </c>
    </row>
    <row r="30" spans="1:15" x14ac:dyDescent="0.45">
      <c r="A30">
        <v>30346986</v>
      </c>
      <c r="B30" s="4">
        <v>44313</v>
      </c>
      <c r="C30">
        <v>4414123</v>
      </c>
      <c r="D30">
        <v>11561</v>
      </c>
      <c r="E30" t="s">
        <v>187</v>
      </c>
      <c r="F30" t="s">
        <v>150</v>
      </c>
      <c r="G30" t="s">
        <v>154</v>
      </c>
      <c r="H30">
        <v>3</v>
      </c>
      <c r="I30" s="5">
        <v>66.378151260504197</v>
      </c>
      <c r="J30" s="5">
        <f t="shared" si="0"/>
        <v>199.1344537815126</v>
      </c>
      <c r="K30" s="6">
        <v>97993</v>
      </c>
      <c r="L30" s="6" t="s">
        <v>13</v>
      </c>
      <c r="M30" s="6" t="s">
        <v>14</v>
      </c>
      <c r="N30" t="s">
        <v>15</v>
      </c>
      <c r="O30" t="s">
        <v>16</v>
      </c>
    </row>
    <row r="31" spans="1:15" x14ac:dyDescent="0.45">
      <c r="A31">
        <v>76986623</v>
      </c>
      <c r="B31" s="4">
        <v>44313</v>
      </c>
      <c r="C31">
        <v>6747298</v>
      </c>
      <c r="D31">
        <v>11175</v>
      </c>
      <c r="E31" t="s">
        <v>229</v>
      </c>
      <c r="F31" t="s">
        <v>150</v>
      </c>
      <c r="G31" t="s">
        <v>155</v>
      </c>
      <c r="H31">
        <v>2</v>
      </c>
      <c r="I31" s="5">
        <v>71.420168067226896</v>
      </c>
      <c r="J31" s="5">
        <f t="shared" si="0"/>
        <v>142.84033613445379</v>
      </c>
      <c r="K31" s="6">
        <v>72108</v>
      </c>
      <c r="L31" s="6" t="s">
        <v>13</v>
      </c>
      <c r="M31" s="6" t="s">
        <v>14</v>
      </c>
      <c r="N31" t="s">
        <v>35</v>
      </c>
      <c r="O31" t="s">
        <v>18</v>
      </c>
    </row>
    <row r="32" spans="1:15" x14ac:dyDescent="0.45">
      <c r="A32">
        <v>80421382</v>
      </c>
      <c r="B32" s="4">
        <v>44312</v>
      </c>
      <c r="C32">
        <v>5475916</v>
      </c>
      <c r="D32">
        <v>10557</v>
      </c>
      <c r="E32" t="s">
        <v>215</v>
      </c>
      <c r="F32" t="s">
        <v>174</v>
      </c>
      <c r="G32" t="s">
        <v>154</v>
      </c>
      <c r="H32">
        <v>3</v>
      </c>
      <c r="I32" s="5">
        <v>132.76470588235296</v>
      </c>
      <c r="J32" s="5">
        <f t="shared" si="0"/>
        <v>398.2941176470589</v>
      </c>
      <c r="K32" s="6">
        <v>59759</v>
      </c>
      <c r="L32" s="6" t="s">
        <v>28</v>
      </c>
      <c r="M32" s="6" t="s">
        <v>29</v>
      </c>
      <c r="N32" t="s">
        <v>32</v>
      </c>
      <c r="O32" t="s">
        <v>18</v>
      </c>
    </row>
    <row r="33" spans="1:15" x14ac:dyDescent="0.45">
      <c r="A33">
        <v>68281609</v>
      </c>
      <c r="B33" s="4">
        <v>44312</v>
      </c>
      <c r="C33">
        <v>6252434</v>
      </c>
      <c r="D33">
        <v>11156</v>
      </c>
      <c r="E33" t="s">
        <v>193</v>
      </c>
      <c r="F33" t="s">
        <v>150</v>
      </c>
      <c r="G33" t="s">
        <v>154</v>
      </c>
      <c r="H33">
        <v>3</v>
      </c>
      <c r="I33" s="5">
        <v>74.78151260504201</v>
      </c>
      <c r="J33" s="5">
        <f t="shared" si="0"/>
        <v>224.34453781512605</v>
      </c>
      <c r="K33" s="6">
        <v>58762</v>
      </c>
      <c r="L33" s="6" t="s">
        <v>28</v>
      </c>
      <c r="M33" s="6" t="s">
        <v>29</v>
      </c>
      <c r="N33" t="s">
        <v>17</v>
      </c>
      <c r="O33" t="s">
        <v>18</v>
      </c>
    </row>
    <row r="34" spans="1:15" x14ac:dyDescent="0.45">
      <c r="A34">
        <v>68281609</v>
      </c>
      <c r="B34" s="4">
        <v>44312</v>
      </c>
      <c r="C34">
        <v>6252434</v>
      </c>
      <c r="D34">
        <v>12551</v>
      </c>
      <c r="E34" t="s">
        <v>217</v>
      </c>
      <c r="F34" t="s">
        <v>151</v>
      </c>
      <c r="G34" t="s">
        <v>154</v>
      </c>
      <c r="H34">
        <v>3</v>
      </c>
      <c r="I34" s="5">
        <v>259.65546218487395</v>
      </c>
      <c r="J34" s="5">
        <f t="shared" si="0"/>
        <v>778.96638655462186</v>
      </c>
      <c r="K34" s="6">
        <v>58762</v>
      </c>
      <c r="L34" s="6" t="s">
        <v>28</v>
      </c>
      <c r="M34" s="6" t="s">
        <v>29</v>
      </c>
      <c r="N34" t="s">
        <v>17</v>
      </c>
      <c r="O34" t="s">
        <v>18</v>
      </c>
    </row>
    <row r="35" spans="1:15" x14ac:dyDescent="0.45">
      <c r="A35">
        <v>68281609</v>
      </c>
      <c r="B35" s="4">
        <v>44312</v>
      </c>
      <c r="C35">
        <v>6252434</v>
      </c>
      <c r="D35">
        <v>13337</v>
      </c>
      <c r="E35" t="s">
        <v>198</v>
      </c>
      <c r="F35" t="s">
        <v>152</v>
      </c>
      <c r="G35" t="s">
        <v>154</v>
      </c>
      <c r="H35">
        <v>2</v>
      </c>
      <c r="I35" s="5">
        <v>118.47899159663866</v>
      </c>
      <c r="J35" s="5">
        <f t="shared" si="0"/>
        <v>236.95798319327733</v>
      </c>
      <c r="K35" s="6">
        <v>58762</v>
      </c>
      <c r="L35" s="6" t="s">
        <v>28</v>
      </c>
      <c r="M35" s="6" t="s">
        <v>29</v>
      </c>
      <c r="N35" t="s">
        <v>17</v>
      </c>
      <c r="O35" t="s">
        <v>18</v>
      </c>
    </row>
    <row r="36" spans="1:15" x14ac:dyDescent="0.45">
      <c r="A36">
        <v>67401216</v>
      </c>
      <c r="B36" s="4">
        <v>44312</v>
      </c>
      <c r="C36">
        <v>6559257</v>
      </c>
      <c r="D36">
        <v>13363</v>
      </c>
      <c r="E36" t="s">
        <v>213</v>
      </c>
      <c r="F36" t="s">
        <v>152</v>
      </c>
      <c r="G36" t="s">
        <v>154</v>
      </c>
      <c r="H36">
        <v>2</v>
      </c>
      <c r="I36" s="5">
        <v>116.79831932773111</v>
      </c>
      <c r="J36" s="5">
        <f t="shared" si="0"/>
        <v>233.59663865546221</v>
      </c>
      <c r="K36" s="6" t="s">
        <v>100</v>
      </c>
      <c r="L36" s="6" t="s">
        <v>21</v>
      </c>
      <c r="M36" s="6" t="s">
        <v>25</v>
      </c>
      <c r="N36" t="s">
        <v>15</v>
      </c>
      <c r="O36" t="s">
        <v>18</v>
      </c>
    </row>
    <row r="37" spans="1:15" x14ac:dyDescent="0.45">
      <c r="A37">
        <v>67401216</v>
      </c>
      <c r="B37" s="4">
        <v>44312</v>
      </c>
      <c r="C37">
        <v>6559257</v>
      </c>
      <c r="D37">
        <v>13699</v>
      </c>
      <c r="E37" t="s">
        <v>223</v>
      </c>
      <c r="F37" t="s">
        <v>152</v>
      </c>
      <c r="G37" t="s">
        <v>155</v>
      </c>
      <c r="H37">
        <v>3</v>
      </c>
      <c r="I37" s="5">
        <v>119.31932773109244</v>
      </c>
      <c r="J37" s="5">
        <f t="shared" si="0"/>
        <v>357.9579831932773</v>
      </c>
      <c r="K37" s="6" t="s">
        <v>100</v>
      </c>
      <c r="L37" s="6" t="s">
        <v>21</v>
      </c>
      <c r="M37" s="6" t="s">
        <v>25</v>
      </c>
      <c r="N37" t="s">
        <v>15</v>
      </c>
      <c r="O37" t="s">
        <v>18</v>
      </c>
    </row>
    <row r="38" spans="1:15" x14ac:dyDescent="0.45">
      <c r="A38">
        <v>97281776</v>
      </c>
      <c r="B38" s="4">
        <v>44311</v>
      </c>
      <c r="C38">
        <v>8828372</v>
      </c>
      <c r="D38">
        <v>13230</v>
      </c>
      <c r="E38" t="s">
        <v>207</v>
      </c>
      <c r="F38" t="s">
        <v>152</v>
      </c>
      <c r="G38" t="s">
        <v>155</v>
      </c>
      <c r="H38">
        <v>3</v>
      </c>
      <c r="I38" s="5">
        <v>112.5966386554622</v>
      </c>
      <c r="J38" s="5">
        <f t="shared" si="0"/>
        <v>337.78991596638662</v>
      </c>
      <c r="K38" s="6">
        <v>37581</v>
      </c>
      <c r="L38" s="6" t="s">
        <v>19</v>
      </c>
      <c r="M38" s="6" t="s">
        <v>20</v>
      </c>
      <c r="N38" t="s">
        <v>17</v>
      </c>
      <c r="O38" t="s">
        <v>57</v>
      </c>
    </row>
    <row r="39" spans="1:15" x14ac:dyDescent="0.45">
      <c r="A39">
        <v>24221358</v>
      </c>
      <c r="B39" s="4">
        <v>44311</v>
      </c>
      <c r="C39">
        <v>9740875</v>
      </c>
      <c r="D39">
        <v>12149</v>
      </c>
      <c r="E39" t="s">
        <v>232</v>
      </c>
      <c r="F39" t="s">
        <v>151</v>
      </c>
      <c r="G39" t="s">
        <v>155</v>
      </c>
      <c r="H39">
        <v>1</v>
      </c>
      <c r="I39" s="5">
        <v>264.69747899159665</v>
      </c>
      <c r="J39" s="5">
        <f t="shared" si="0"/>
        <v>264.69747899159665</v>
      </c>
      <c r="K39" s="6">
        <v>88299</v>
      </c>
      <c r="L39" s="6" t="s">
        <v>13</v>
      </c>
      <c r="M39" s="6" t="s">
        <v>14</v>
      </c>
      <c r="N39" t="s">
        <v>15</v>
      </c>
      <c r="O39" t="s">
        <v>16</v>
      </c>
    </row>
    <row r="40" spans="1:15" x14ac:dyDescent="0.45">
      <c r="A40">
        <v>24221358</v>
      </c>
      <c r="B40" s="4">
        <v>44311</v>
      </c>
      <c r="C40">
        <v>9740875</v>
      </c>
      <c r="D40">
        <v>10828</v>
      </c>
      <c r="E40" t="s">
        <v>190</v>
      </c>
      <c r="F40" t="s">
        <v>174</v>
      </c>
      <c r="G40" t="s">
        <v>154</v>
      </c>
      <c r="H40">
        <v>3</v>
      </c>
      <c r="I40" s="5">
        <v>136.96638655462186</v>
      </c>
      <c r="J40" s="5">
        <f t="shared" si="0"/>
        <v>410.89915966386559</v>
      </c>
      <c r="K40" s="6">
        <v>88299</v>
      </c>
      <c r="L40" s="6" t="s">
        <v>13</v>
      </c>
      <c r="M40" s="6" t="s">
        <v>14</v>
      </c>
      <c r="N40" t="s">
        <v>15</v>
      </c>
      <c r="O40" t="s">
        <v>16</v>
      </c>
    </row>
    <row r="41" spans="1:15" x14ac:dyDescent="0.45">
      <c r="A41">
        <v>24221358</v>
      </c>
      <c r="B41" s="4">
        <v>44311</v>
      </c>
      <c r="C41">
        <v>9740875</v>
      </c>
      <c r="D41">
        <v>10181</v>
      </c>
      <c r="E41" t="s">
        <v>189</v>
      </c>
      <c r="F41" t="s">
        <v>174</v>
      </c>
      <c r="G41" t="s">
        <v>154</v>
      </c>
      <c r="H41">
        <v>2</v>
      </c>
      <c r="I41" s="5">
        <v>134.44537815126051</v>
      </c>
      <c r="J41" s="5">
        <f t="shared" si="0"/>
        <v>268.89075630252103</v>
      </c>
      <c r="K41" s="6">
        <v>88299</v>
      </c>
      <c r="L41" s="6" t="s">
        <v>13</v>
      </c>
      <c r="M41" s="6" t="s">
        <v>14</v>
      </c>
      <c r="N41" t="s">
        <v>15</v>
      </c>
      <c r="O41" t="s">
        <v>16</v>
      </c>
    </row>
    <row r="42" spans="1:15" x14ac:dyDescent="0.45">
      <c r="A42">
        <v>24221358</v>
      </c>
      <c r="B42" s="4">
        <v>44311</v>
      </c>
      <c r="C42">
        <v>9740875</v>
      </c>
      <c r="D42">
        <v>10561</v>
      </c>
      <c r="E42" t="s">
        <v>194</v>
      </c>
      <c r="F42" t="s">
        <v>174</v>
      </c>
      <c r="G42" t="s">
        <v>154</v>
      </c>
      <c r="H42">
        <v>2</v>
      </c>
      <c r="I42" s="5">
        <v>133.60504201680675</v>
      </c>
      <c r="J42" s="5">
        <f t="shared" si="0"/>
        <v>267.2100840336135</v>
      </c>
      <c r="K42" s="6">
        <v>88299</v>
      </c>
      <c r="L42" s="6" t="s">
        <v>13</v>
      </c>
      <c r="M42" s="6" t="s">
        <v>14</v>
      </c>
      <c r="N42" t="s">
        <v>15</v>
      </c>
      <c r="O42" t="s">
        <v>16</v>
      </c>
    </row>
    <row r="43" spans="1:15" x14ac:dyDescent="0.45">
      <c r="A43">
        <v>28797153</v>
      </c>
      <c r="B43" s="4">
        <v>44311</v>
      </c>
      <c r="C43">
        <v>8565671</v>
      </c>
      <c r="D43">
        <v>11561</v>
      </c>
      <c r="E43" t="s">
        <v>187</v>
      </c>
      <c r="F43" t="s">
        <v>150</v>
      </c>
      <c r="G43" t="s">
        <v>154</v>
      </c>
      <c r="H43">
        <v>3</v>
      </c>
      <c r="I43" s="5">
        <v>66.378151260504197</v>
      </c>
      <c r="J43" s="5">
        <f t="shared" si="0"/>
        <v>199.1344537815126</v>
      </c>
      <c r="K43" s="6">
        <v>71665</v>
      </c>
      <c r="L43" s="6" t="s">
        <v>13</v>
      </c>
      <c r="M43" s="6" t="s">
        <v>14</v>
      </c>
      <c r="N43" t="s">
        <v>17</v>
      </c>
      <c r="O43" t="s">
        <v>16</v>
      </c>
    </row>
    <row r="44" spans="1:15" x14ac:dyDescent="0.45">
      <c r="A44">
        <v>24221358</v>
      </c>
      <c r="B44" s="4">
        <v>44311</v>
      </c>
      <c r="C44">
        <v>9740875</v>
      </c>
      <c r="D44">
        <v>11777</v>
      </c>
      <c r="E44" t="s">
        <v>175</v>
      </c>
      <c r="F44" t="s">
        <v>150</v>
      </c>
      <c r="G44" t="s">
        <v>154</v>
      </c>
      <c r="H44">
        <v>2</v>
      </c>
      <c r="I44" s="5">
        <v>63.016806722689076</v>
      </c>
      <c r="J44" s="5">
        <f t="shared" si="0"/>
        <v>126.03361344537815</v>
      </c>
      <c r="K44" s="6">
        <v>88299</v>
      </c>
      <c r="L44" s="6" t="s">
        <v>13</v>
      </c>
      <c r="M44" s="6" t="s">
        <v>14</v>
      </c>
      <c r="N44" t="s">
        <v>15</v>
      </c>
      <c r="O44" t="s">
        <v>16</v>
      </c>
    </row>
    <row r="45" spans="1:15" x14ac:dyDescent="0.45">
      <c r="A45">
        <v>94827747</v>
      </c>
      <c r="B45" s="4">
        <v>44310</v>
      </c>
      <c r="C45">
        <v>5559926</v>
      </c>
      <c r="D45">
        <v>10828</v>
      </c>
      <c r="E45" t="s">
        <v>190</v>
      </c>
      <c r="F45" t="s">
        <v>174</v>
      </c>
      <c r="G45" t="s">
        <v>154</v>
      </c>
      <c r="H45">
        <v>2</v>
      </c>
      <c r="I45" s="5">
        <v>136.96638655462186</v>
      </c>
      <c r="J45" s="5">
        <f t="shared" si="0"/>
        <v>273.93277310924373</v>
      </c>
      <c r="K45" s="6">
        <v>35708</v>
      </c>
      <c r="L45" s="6" t="s">
        <v>28</v>
      </c>
      <c r="M45" s="6" t="s">
        <v>39</v>
      </c>
      <c r="N45" t="s">
        <v>15</v>
      </c>
      <c r="O45" t="s">
        <v>26</v>
      </c>
    </row>
    <row r="46" spans="1:15" x14ac:dyDescent="0.45">
      <c r="A46">
        <v>94827747</v>
      </c>
      <c r="B46" s="4">
        <v>44310</v>
      </c>
      <c r="C46">
        <v>5559926</v>
      </c>
      <c r="D46">
        <v>12086</v>
      </c>
      <c r="E46" t="s">
        <v>206</v>
      </c>
      <c r="F46" t="s">
        <v>151</v>
      </c>
      <c r="G46" t="s">
        <v>154</v>
      </c>
      <c r="H46">
        <v>2</v>
      </c>
      <c r="I46" s="5">
        <v>248.73109243697482</v>
      </c>
      <c r="J46" s="5">
        <f t="shared" si="0"/>
        <v>497.46218487394964</v>
      </c>
      <c r="K46" s="6">
        <v>35708</v>
      </c>
      <c r="L46" s="6" t="s">
        <v>28</v>
      </c>
      <c r="M46" s="6" t="s">
        <v>39</v>
      </c>
      <c r="N46" t="s">
        <v>15</v>
      </c>
      <c r="O46" t="s">
        <v>26</v>
      </c>
    </row>
    <row r="47" spans="1:15" x14ac:dyDescent="0.45">
      <c r="A47">
        <v>94827747</v>
      </c>
      <c r="B47" s="4">
        <v>44310</v>
      </c>
      <c r="C47">
        <v>5559926</v>
      </c>
      <c r="D47">
        <v>13699</v>
      </c>
      <c r="E47" t="s">
        <v>223</v>
      </c>
      <c r="F47" t="s">
        <v>152</v>
      </c>
      <c r="G47" t="s">
        <v>155</v>
      </c>
      <c r="H47">
        <v>3</v>
      </c>
      <c r="I47" s="5">
        <v>119.31932773109244</v>
      </c>
      <c r="J47" s="5">
        <f t="shared" si="0"/>
        <v>357.9579831932773</v>
      </c>
      <c r="K47" s="6">
        <v>35708</v>
      </c>
      <c r="L47" s="6" t="s">
        <v>28</v>
      </c>
      <c r="M47" s="6" t="s">
        <v>39</v>
      </c>
      <c r="N47" t="s">
        <v>15</v>
      </c>
      <c r="O47" t="s">
        <v>26</v>
      </c>
    </row>
    <row r="48" spans="1:15" x14ac:dyDescent="0.45">
      <c r="A48">
        <v>46804699</v>
      </c>
      <c r="B48" s="4">
        <v>44310</v>
      </c>
      <c r="C48">
        <v>6645661</v>
      </c>
      <c r="D48">
        <v>13337</v>
      </c>
      <c r="E48" t="s">
        <v>198</v>
      </c>
      <c r="F48" t="s">
        <v>152</v>
      </c>
      <c r="G48" t="s">
        <v>154</v>
      </c>
      <c r="H48">
        <v>3</v>
      </c>
      <c r="I48" s="5">
        <v>118.47899159663866</v>
      </c>
      <c r="J48" s="5">
        <f t="shared" si="0"/>
        <v>355.43697478991601</v>
      </c>
      <c r="K48" s="6">
        <v>78132</v>
      </c>
      <c r="L48" s="6" t="s">
        <v>13</v>
      </c>
      <c r="M48" s="6" t="s">
        <v>14</v>
      </c>
      <c r="N48" t="s">
        <v>23</v>
      </c>
      <c r="O48" t="s">
        <v>16</v>
      </c>
    </row>
    <row r="49" spans="1:15" x14ac:dyDescent="0.45">
      <c r="A49">
        <v>46804699</v>
      </c>
      <c r="B49" s="4">
        <v>44310</v>
      </c>
      <c r="C49">
        <v>6645661</v>
      </c>
      <c r="D49">
        <v>13583</v>
      </c>
      <c r="E49" t="s">
        <v>184</v>
      </c>
      <c r="F49" t="s">
        <v>152</v>
      </c>
      <c r="G49" t="s">
        <v>154</v>
      </c>
      <c r="H49">
        <v>3</v>
      </c>
      <c r="I49" s="5">
        <v>110.07563025210085</v>
      </c>
      <c r="J49" s="5">
        <f t="shared" si="0"/>
        <v>330.22689075630257</v>
      </c>
      <c r="K49" s="6">
        <v>78132</v>
      </c>
      <c r="L49" s="6" t="s">
        <v>13</v>
      </c>
      <c r="M49" s="6" t="s">
        <v>14</v>
      </c>
      <c r="N49" t="s">
        <v>23</v>
      </c>
      <c r="O49" t="s">
        <v>16</v>
      </c>
    </row>
    <row r="50" spans="1:15" x14ac:dyDescent="0.45">
      <c r="A50">
        <v>46804699</v>
      </c>
      <c r="B50" s="4">
        <v>44310</v>
      </c>
      <c r="C50">
        <v>6645661</v>
      </c>
      <c r="D50">
        <v>10557</v>
      </c>
      <c r="E50" t="s">
        <v>215</v>
      </c>
      <c r="F50" t="s">
        <v>174</v>
      </c>
      <c r="G50" t="s">
        <v>154</v>
      </c>
      <c r="H50">
        <v>2</v>
      </c>
      <c r="I50" s="5">
        <v>132.76470588235296</v>
      </c>
      <c r="J50" s="5">
        <f t="shared" si="0"/>
        <v>265.52941176470591</v>
      </c>
      <c r="K50" s="6">
        <v>78132</v>
      </c>
      <c r="L50" s="6" t="s">
        <v>13</v>
      </c>
      <c r="M50" s="6" t="s">
        <v>14</v>
      </c>
      <c r="N50" t="s">
        <v>23</v>
      </c>
      <c r="O50" t="s">
        <v>16</v>
      </c>
    </row>
    <row r="51" spans="1:15" x14ac:dyDescent="0.45">
      <c r="A51">
        <v>29452444</v>
      </c>
      <c r="B51" s="4">
        <v>44310</v>
      </c>
      <c r="C51">
        <v>3256930</v>
      </c>
      <c r="D51">
        <v>10352</v>
      </c>
      <c r="E51" t="s">
        <v>199</v>
      </c>
      <c r="F51" t="s">
        <v>174</v>
      </c>
      <c r="G51" t="s">
        <v>154</v>
      </c>
      <c r="H51">
        <v>3</v>
      </c>
      <c r="I51" s="5">
        <v>127.72268907563027</v>
      </c>
      <c r="J51" s="5">
        <f t="shared" si="0"/>
        <v>383.1680672268908</v>
      </c>
      <c r="K51" s="6" t="s">
        <v>71</v>
      </c>
      <c r="L51" s="6" t="s">
        <v>21</v>
      </c>
      <c r="M51" s="6" t="s">
        <v>31</v>
      </c>
      <c r="N51" t="s">
        <v>32</v>
      </c>
      <c r="O51" t="s">
        <v>16</v>
      </c>
    </row>
    <row r="52" spans="1:15" x14ac:dyDescent="0.45">
      <c r="A52">
        <v>29452444</v>
      </c>
      <c r="B52" s="4">
        <v>44310</v>
      </c>
      <c r="C52">
        <v>3256930</v>
      </c>
      <c r="D52">
        <v>10331</v>
      </c>
      <c r="E52" t="s">
        <v>188</v>
      </c>
      <c r="F52" t="s">
        <v>174</v>
      </c>
      <c r="G52" t="s">
        <v>154</v>
      </c>
      <c r="H52">
        <v>3</v>
      </c>
      <c r="I52" s="5">
        <v>141.16806722689077</v>
      </c>
      <c r="J52" s="5">
        <f t="shared" si="0"/>
        <v>423.50420168067228</v>
      </c>
      <c r="K52" s="6" t="s">
        <v>71</v>
      </c>
      <c r="L52" s="6" t="s">
        <v>21</v>
      </c>
      <c r="M52" s="6" t="s">
        <v>31</v>
      </c>
      <c r="N52" t="s">
        <v>32</v>
      </c>
      <c r="O52" t="s">
        <v>16</v>
      </c>
    </row>
    <row r="53" spans="1:15" x14ac:dyDescent="0.45">
      <c r="A53">
        <v>29452444</v>
      </c>
      <c r="B53" s="4">
        <v>44310</v>
      </c>
      <c r="C53">
        <v>3256930</v>
      </c>
      <c r="D53">
        <v>11518</v>
      </c>
      <c r="E53" t="s">
        <v>216</v>
      </c>
      <c r="F53" t="s">
        <v>150</v>
      </c>
      <c r="G53" t="s">
        <v>154</v>
      </c>
      <c r="H53">
        <v>2</v>
      </c>
      <c r="I53" s="5">
        <v>63.016806722689076</v>
      </c>
      <c r="J53" s="5">
        <f t="shared" si="0"/>
        <v>126.03361344537815</v>
      </c>
      <c r="K53" s="6" t="s">
        <v>71</v>
      </c>
      <c r="L53" s="6" t="s">
        <v>21</v>
      </c>
      <c r="M53" s="6" t="s">
        <v>31</v>
      </c>
      <c r="N53" t="s">
        <v>32</v>
      </c>
      <c r="O53" t="s">
        <v>16</v>
      </c>
    </row>
    <row r="54" spans="1:15" x14ac:dyDescent="0.45">
      <c r="A54">
        <v>10047398</v>
      </c>
      <c r="B54" s="4">
        <v>44310</v>
      </c>
      <c r="C54">
        <v>1790486</v>
      </c>
      <c r="D54">
        <v>14001</v>
      </c>
      <c r="E54" t="s">
        <v>235</v>
      </c>
      <c r="F54" t="s">
        <v>237</v>
      </c>
      <c r="G54" t="s">
        <v>238</v>
      </c>
      <c r="H54">
        <v>1</v>
      </c>
      <c r="I54" s="5">
        <v>71.705882352941174</v>
      </c>
      <c r="J54" s="5">
        <f t="shared" si="0"/>
        <v>71.705882352941174</v>
      </c>
      <c r="K54" s="6">
        <v>22113</v>
      </c>
      <c r="L54" s="6" t="s">
        <v>19</v>
      </c>
      <c r="M54" s="6" t="s">
        <v>239</v>
      </c>
      <c r="N54" t="s">
        <v>17</v>
      </c>
      <c r="O54" t="s">
        <v>57</v>
      </c>
    </row>
    <row r="55" spans="1:15" x14ac:dyDescent="0.45">
      <c r="A55">
        <v>12630594</v>
      </c>
      <c r="B55" s="4">
        <v>44310</v>
      </c>
      <c r="C55">
        <v>1398002</v>
      </c>
      <c r="D55">
        <v>14002</v>
      </c>
      <c r="E55" t="s">
        <v>233</v>
      </c>
      <c r="F55" t="s">
        <v>237</v>
      </c>
      <c r="G55" t="s">
        <v>238</v>
      </c>
      <c r="H55">
        <v>1</v>
      </c>
      <c r="I55" s="5">
        <v>62.042016806722692</v>
      </c>
      <c r="J55" s="5">
        <f t="shared" si="0"/>
        <v>62.042016806722692</v>
      </c>
      <c r="K55" s="6">
        <v>80639</v>
      </c>
      <c r="L55" s="6" t="s">
        <v>13</v>
      </c>
      <c r="M55" s="6" t="s">
        <v>27</v>
      </c>
      <c r="N55" t="s">
        <v>35</v>
      </c>
      <c r="O55" t="s">
        <v>26</v>
      </c>
    </row>
    <row r="56" spans="1:15" x14ac:dyDescent="0.45">
      <c r="A56">
        <v>66813524</v>
      </c>
      <c r="B56" s="4">
        <v>44309</v>
      </c>
      <c r="C56">
        <v>3995945</v>
      </c>
      <c r="D56">
        <v>10352</v>
      </c>
      <c r="E56" t="s">
        <v>199</v>
      </c>
      <c r="F56" t="s">
        <v>174</v>
      </c>
      <c r="G56" t="s">
        <v>154</v>
      </c>
      <c r="H56">
        <v>3</v>
      </c>
      <c r="I56" s="5">
        <v>127.72268907563027</v>
      </c>
      <c r="J56" s="5">
        <f t="shared" si="0"/>
        <v>383.1680672268908</v>
      </c>
      <c r="K56" s="6">
        <v>56470</v>
      </c>
      <c r="L56" s="6" t="s">
        <v>28</v>
      </c>
      <c r="M56" s="6" t="s">
        <v>36</v>
      </c>
      <c r="N56" t="s">
        <v>32</v>
      </c>
      <c r="O56" t="s">
        <v>18</v>
      </c>
    </row>
    <row r="57" spans="1:15" x14ac:dyDescent="0.45">
      <c r="A57">
        <v>66813524</v>
      </c>
      <c r="B57" s="4">
        <v>44309</v>
      </c>
      <c r="C57">
        <v>3995945</v>
      </c>
      <c r="D57">
        <v>11341</v>
      </c>
      <c r="E57" t="s">
        <v>185</v>
      </c>
      <c r="F57" t="s">
        <v>150</v>
      </c>
      <c r="G57" t="s">
        <v>154</v>
      </c>
      <c r="H57">
        <v>3</v>
      </c>
      <c r="I57" s="5">
        <v>63.857142857142854</v>
      </c>
      <c r="J57" s="5">
        <f t="shared" si="0"/>
        <v>191.57142857142856</v>
      </c>
      <c r="K57" s="6">
        <v>56470</v>
      </c>
      <c r="L57" s="6" t="s">
        <v>28</v>
      </c>
      <c r="M57" s="6" t="s">
        <v>36</v>
      </c>
      <c r="N57" t="s">
        <v>32</v>
      </c>
      <c r="O57" t="s">
        <v>18</v>
      </c>
    </row>
    <row r="58" spans="1:15" x14ac:dyDescent="0.45">
      <c r="A58">
        <v>66813524</v>
      </c>
      <c r="B58" s="4">
        <v>44309</v>
      </c>
      <c r="C58">
        <v>3995945</v>
      </c>
      <c r="D58">
        <v>13111</v>
      </c>
      <c r="E58" t="s">
        <v>178</v>
      </c>
      <c r="F58" t="s">
        <v>152</v>
      </c>
      <c r="G58" t="s">
        <v>155</v>
      </c>
      <c r="H58">
        <v>3</v>
      </c>
      <c r="I58" s="5">
        <v>113.43697478991598</v>
      </c>
      <c r="J58" s="5">
        <f t="shared" si="0"/>
        <v>340.31092436974791</v>
      </c>
      <c r="K58" s="6">
        <v>56470</v>
      </c>
      <c r="L58" s="6" t="s">
        <v>28</v>
      </c>
      <c r="M58" s="6" t="s">
        <v>36</v>
      </c>
      <c r="N58" t="s">
        <v>32</v>
      </c>
      <c r="O58" t="s">
        <v>18</v>
      </c>
    </row>
    <row r="59" spans="1:15" x14ac:dyDescent="0.45">
      <c r="A59">
        <v>41789831</v>
      </c>
      <c r="B59" s="4">
        <v>44309</v>
      </c>
      <c r="C59">
        <v>8229560</v>
      </c>
      <c r="D59">
        <v>11175</v>
      </c>
      <c r="E59" t="s">
        <v>229</v>
      </c>
      <c r="F59" t="s">
        <v>150</v>
      </c>
      <c r="G59" t="s">
        <v>155</v>
      </c>
      <c r="H59">
        <v>3</v>
      </c>
      <c r="I59" s="5">
        <v>71.420168067226896</v>
      </c>
      <c r="J59" s="5">
        <f t="shared" si="0"/>
        <v>214.2605042016807</v>
      </c>
      <c r="K59" s="6" t="s">
        <v>66</v>
      </c>
      <c r="L59" s="6" t="s">
        <v>21</v>
      </c>
      <c r="M59" s="6" t="s">
        <v>25</v>
      </c>
      <c r="N59" t="s">
        <v>32</v>
      </c>
      <c r="O59" t="s">
        <v>16</v>
      </c>
    </row>
    <row r="60" spans="1:15" x14ac:dyDescent="0.45">
      <c r="A60">
        <v>41789831</v>
      </c>
      <c r="B60" s="4">
        <v>44309</v>
      </c>
      <c r="C60">
        <v>8229560</v>
      </c>
      <c r="D60">
        <v>11733</v>
      </c>
      <c r="E60" t="s">
        <v>182</v>
      </c>
      <c r="F60" t="s">
        <v>150</v>
      </c>
      <c r="G60" t="s">
        <v>155</v>
      </c>
      <c r="H60">
        <v>2</v>
      </c>
      <c r="I60" s="5">
        <v>73.100840336134453</v>
      </c>
      <c r="J60" s="5">
        <f t="shared" si="0"/>
        <v>146.20168067226891</v>
      </c>
      <c r="K60" s="6" t="s">
        <v>66</v>
      </c>
      <c r="L60" s="6" t="s">
        <v>21</v>
      </c>
      <c r="M60" s="6" t="s">
        <v>25</v>
      </c>
      <c r="N60" t="s">
        <v>32</v>
      </c>
      <c r="O60" t="s">
        <v>16</v>
      </c>
    </row>
    <row r="61" spans="1:15" x14ac:dyDescent="0.45">
      <c r="A61">
        <v>41789831</v>
      </c>
      <c r="B61" s="4">
        <v>44309</v>
      </c>
      <c r="C61">
        <v>8229560</v>
      </c>
      <c r="D61">
        <v>13397</v>
      </c>
      <c r="E61" t="s">
        <v>219</v>
      </c>
      <c r="F61" t="s">
        <v>152</v>
      </c>
      <c r="G61" t="s">
        <v>155</v>
      </c>
      <c r="H61">
        <v>2</v>
      </c>
      <c r="I61" s="5">
        <v>117.63865546218489</v>
      </c>
      <c r="J61" s="5">
        <f t="shared" si="0"/>
        <v>235.27731092436977</v>
      </c>
      <c r="K61" s="6" t="s">
        <v>66</v>
      </c>
      <c r="L61" s="6" t="s">
        <v>21</v>
      </c>
      <c r="M61" s="6" t="s">
        <v>25</v>
      </c>
      <c r="N61" t="s">
        <v>32</v>
      </c>
      <c r="O61" t="s">
        <v>16</v>
      </c>
    </row>
    <row r="62" spans="1:15" x14ac:dyDescent="0.45">
      <c r="A62">
        <v>39766430</v>
      </c>
      <c r="B62" s="4">
        <v>44309</v>
      </c>
      <c r="C62">
        <v>1540469</v>
      </c>
      <c r="D62">
        <v>10538</v>
      </c>
      <c r="E62" t="s">
        <v>226</v>
      </c>
      <c r="F62" t="s">
        <v>174</v>
      </c>
      <c r="G62" t="s">
        <v>154</v>
      </c>
      <c r="H62">
        <v>2</v>
      </c>
      <c r="I62" s="5">
        <v>130.24369747899161</v>
      </c>
      <c r="J62" s="5">
        <f t="shared" si="0"/>
        <v>260.48739495798321</v>
      </c>
      <c r="K62" s="6">
        <v>61348</v>
      </c>
      <c r="L62" s="6" t="s">
        <v>28</v>
      </c>
      <c r="M62" s="6" t="s">
        <v>39</v>
      </c>
      <c r="N62" t="s">
        <v>23</v>
      </c>
      <c r="O62" t="s">
        <v>16</v>
      </c>
    </row>
    <row r="63" spans="1:15" x14ac:dyDescent="0.45">
      <c r="A63">
        <v>39766430</v>
      </c>
      <c r="B63" s="4">
        <v>44309</v>
      </c>
      <c r="C63">
        <v>1540469</v>
      </c>
      <c r="D63">
        <v>10352</v>
      </c>
      <c r="E63" t="s">
        <v>199</v>
      </c>
      <c r="F63" t="s">
        <v>174</v>
      </c>
      <c r="G63" t="s">
        <v>154</v>
      </c>
      <c r="H63">
        <v>3</v>
      </c>
      <c r="I63" s="5">
        <v>127.72268907563027</v>
      </c>
      <c r="J63" s="5">
        <f t="shared" si="0"/>
        <v>383.1680672268908</v>
      </c>
      <c r="K63" s="6">
        <v>61348</v>
      </c>
      <c r="L63" s="6" t="s">
        <v>28</v>
      </c>
      <c r="M63" s="6" t="s">
        <v>39</v>
      </c>
      <c r="N63" t="s">
        <v>23</v>
      </c>
      <c r="O63" t="s">
        <v>16</v>
      </c>
    </row>
    <row r="64" spans="1:15" x14ac:dyDescent="0.45">
      <c r="A64">
        <v>39766430</v>
      </c>
      <c r="B64" s="4">
        <v>44309</v>
      </c>
      <c r="C64">
        <v>1540469</v>
      </c>
      <c r="D64">
        <v>11777</v>
      </c>
      <c r="E64" t="s">
        <v>175</v>
      </c>
      <c r="F64" t="s">
        <v>150</v>
      </c>
      <c r="G64" t="s">
        <v>154</v>
      </c>
      <c r="H64">
        <v>3</v>
      </c>
      <c r="I64" s="5">
        <v>63.016806722689076</v>
      </c>
      <c r="J64" s="5">
        <f t="shared" si="0"/>
        <v>189.05042016806723</v>
      </c>
      <c r="K64" s="6">
        <v>61348</v>
      </c>
      <c r="L64" s="6" t="s">
        <v>28</v>
      </c>
      <c r="M64" s="6" t="s">
        <v>39</v>
      </c>
      <c r="N64" t="s">
        <v>23</v>
      </c>
      <c r="O64" t="s">
        <v>16</v>
      </c>
    </row>
    <row r="65" spans="1:15" x14ac:dyDescent="0.45">
      <c r="A65">
        <v>39766430</v>
      </c>
      <c r="B65" s="4">
        <v>44309</v>
      </c>
      <c r="C65">
        <v>1540469</v>
      </c>
      <c r="D65">
        <v>13405</v>
      </c>
      <c r="E65" t="s">
        <v>221</v>
      </c>
      <c r="F65" t="s">
        <v>152</v>
      </c>
      <c r="G65" t="s">
        <v>155</v>
      </c>
      <c r="H65">
        <v>2</v>
      </c>
      <c r="I65" s="5">
        <v>116.79831932773111</v>
      </c>
      <c r="J65" s="5">
        <f t="shared" si="0"/>
        <v>233.59663865546221</v>
      </c>
      <c r="K65" s="6">
        <v>61348</v>
      </c>
      <c r="L65" s="6" t="s">
        <v>28</v>
      </c>
      <c r="M65" s="6" t="s">
        <v>39</v>
      </c>
      <c r="N65" t="s">
        <v>23</v>
      </c>
      <c r="O65" t="s">
        <v>16</v>
      </c>
    </row>
    <row r="66" spans="1:15" x14ac:dyDescent="0.45">
      <c r="A66">
        <v>39766430</v>
      </c>
      <c r="B66" s="4">
        <v>44309</v>
      </c>
      <c r="C66">
        <v>1540469</v>
      </c>
      <c r="D66">
        <v>13583</v>
      </c>
      <c r="E66" t="s">
        <v>184</v>
      </c>
      <c r="F66" t="s">
        <v>152</v>
      </c>
      <c r="G66" t="s">
        <v>154</v>
      </c>
      <c r="H66">
        <v>3</v>
      </c>
      <c r="I66" s="5">
        <v>110.07563025210085</v>
      </c>
      <c r="J66" s="5">
        <f t="shared" ref="J66:J129" si="1">H66*I66</f>
        <v>330.22689075630257</v>
      </c>
      <c r="K66" s="6">
        <v>61348</v>
      </c>
      <c r="L66" s="6" t="s">
        <v>28</v>
      </c>
      <c r="M66" s="6" t="s">
        <v>39</v>
      </c>
      <c r="N66" t="s">
        <v>23</v>
      </c>
      <c r="O66" t="s">
        <v>16</v>
      </c>
    </row>
    <row r="67" spans="1:15" x14ac:dyDescent="0.45">
      <c r="A67">
        <v>12714070</v>
      </c>
      <c r="B67" s="4">
        <v>44309</v>
      </c>
      <c r="C67">
        <v>8450455</v>
      </c>
      <c r="D67">
        <v>14001</v>
      </c>
      <c r="E67" t="s">
        <v>235</v>
      </c>
      <c r="F67" t="s">
        <v>237</v>
      </c>
      <c r="G67" t="s">
        <v>238</v>
      </c>
      <c r="H67">
        <v>1</v>
      </c>
      <c r="I67" s="5">
        <v>71.705882352941174</v>
      </c>
      <c r="J67" s="5">
        <f t="shared" si="1"/>
        <v>71.705882352941174</v>
      </c>
      <c r="K67" s="6">
        <v>13469</v>
      </c>
      <c r="L67" s="6" t="s">
        <v>21</v>
      </c>
      <c r="M67" s="6" t="s">
        <v>240</v>
      </c>
      <c r="N67" t="s">
        <v>35</v>
      </c>
      <c r="O67" t="s">
        <v>16</v>
      </c>
    </row>
    <row r="68" spans="1:15" x14ac:dyDescent="0.45">
      <c r="A68">
        <v>39226842</v>
      </c>
      <c r="B68" s="4">
        <v>44308</v>
      </c>
      <c r="C68">
        <v>4113889</v>
      </c>
      <c r="D68">
        <v>13320</v>
      </c>
      <c r="E68" t="s">
        <v>225</v>
      </c>
      <c r="F68" t="s">
        <v>152</v>
      </c>
      <c r="G68" t="s">
        <v>154</v>
      </c>
      <c r="H68">
        <v>3</v>
      </c>
      <c r="I68" s="5">
        <v>110.07563025210085</v>
      </c>
      <c r="J68" s="5">
        <f t="shared" si="1"/>
        <v>330.22689075630257</v>
      </c>
      <c r="K68" s="6">
        <v>91737</v>
      </c>
      <c r="L68" s="6" t="s">
        <v>13</v>
      </c>
      <c r="M68" s="6" t="s">
        <v>27</v>
      </c>
      <c r="N68" t="s">
        <v>32</v>
      </c>
      <c r="O68" t="s">
        <v>16</v>
      </c>
    </row>
    <row r="69" spans="1:15" x14ac:dyDescent="0.45">
      <c r="A69">
        <v>70790720</v>
      </c>
      <c r="B69" s="4">
        <v>44308</v>
      </c>
      <c r="C69">
        <v>4719668</v>
      </c>
      <c r="D69">
        <v>13405</v>
      </c>
      <c r="E69" t="s">
        <v>221</v>
      </c>
      <c r="F69" t="s">
        <v>152</v>
      </c>
      <c r="G69" t="s">
        <v>155</v>
      </c>
      <c r="H69">
        <v>2</v>
      </c>
      <c r="I69" s="5">
        <v>116.79831932773111</v>
      </c>
      <c r="J69" s="5">
        <f t="shared" si="1"/>
        <v>233.59663865546221</v>
      </c>
      <c r="K69" s="6">
        <v>72793</v>
      </c>
      <c r="L69" s="6" t="s">
        <v>13</v>
      </c>
      <c r="M69" s="6" t="s">
        <v>14</v>
      </c>
      <c r="N69" t="s">
        <v>17</v>
      </c>
      <c r="O69" t="s">
        <v>18</v>
      </c>
    </row>
    <row r="70" spans="1:15" x14ac:dyDescent="0.45">
      <c r="A70">
        <v>12297321</v>
      </c>
      <c r="B70" s="4">
        <v>44308</v>
      </c>
      <c r="C70">
        <v>6271089</v>
      </c>
      <c r="D70">
        <v>11040</v>
      </c>
      <c r="E70" t="s">
        <v>191</v>
      </c>
      <c r="F70" t="s">
        <v>150</v>
      </c>
      <c r="G70" t="s">
        <v>155</v>
      </c>
      <c r="H70">
        <v>2</v>
      </c>
      <c r="I70" s="5">
        <v>65.537815126050418</v>
      </c>
      <c r="J70" s="5">
        <f t="shared" si="1"/>
        <v>131.07563025210084</v>
      </c>
      <c r="K70" s="6">
        <v>32312</v>
      </c>
      <c r="L70" s="6" t="s">
        <v>28</v>
      </c>
      <c r="M70" s="6" t="s">
        <v>29</v>
      </c>
      <c r="N70" t="s">
        <v>32</v>
      </c>
      <c r="O70" t="s">
        <v>16</v>
      </c>
    </row>
    <row r="71" spans="1:15" x14ac:dyDescent="0.45">
      <c r="A71">
        <v>12297321</v>
      </c>
      <c r="B71" s="4">
        <v>44308</v>
      </c>
      <c r="C71">
        <v>6271089</v>
      </c>
      <c r="D71">
        <v>13653</v>
      </c>
      <c r="E71" t="s">
        <v>196</v>
      </c>
      <c r="F71" t="s">
        <v>152</v>
      </c>
      <c r="G71" t="s">
        <v>155</v>
      </c>
      <c r="H71">
        <v>3</v>
      </c>
      <c r="I71" s="5">
        <v>121.00000000000001</v>
      </c>
      <c r="J71" s="5">
        <f t="shared" si="1"/>
        <v>363.00000000000006</v>
      </c>
      <c r="K71" s="6">
        <v>32312</v>
      </c>
      <c r="L71" s="6" t="s">
        <v>28</v>
      </c>
      <c r="M71" s="6" t="s">
        <v>29</v>
      </c>
      <c r="N71" t="s">
        <v>32</v>
      </c>
      <c r="O71" t="s">
        <v>16</v>
      </c>
    </row>
    <row r="72" spans="1:15" x14ac:dyDescent="0.45">
      <c r="A72">
        <v>12297321</v>
      </c>
      <c r="B72" s="4">
        <v>44308</v>
      </c>
      <c r="C72">
        <v>6271089</v>
      </c>
      <c r="D72">
        <v>13651</v>
      </c>
      <c r="E72" t="s">
        <v>197</v>
      </c>
      <c r="F72" t="s">
        <v>152</v>
      </c>
      <c r="G72" t="s">
        <v>154</v>
      </c>
      <c r="H72">
        <v>2</v>
      </c>
      <c r="I72" s="5">
        <v>112.5966386554622</v>
      </c>
      <c r="J72" s="5">
        <f t="shared" si="1"/>
        <v>225.1932773109244</v>
      </c>
      <c r="K72" s="6">
        <v>32312</v>
      </c>
      <c r="L72" s="6" t="s">
        <v>28</v>
      </c>
      <c r="M72" s="6" t="s">
        <v>29</v>
      </c>
      <c r="N72" t="s">
        <v>32</v>
      </c>
      <c r="O72" t="s">
        <v>16</v>
      </c>
    </row>
    <row r="73" spans="1:15" x14ac:dyDescent="0.45">
      <c r="A73">
        <v>60550590</v>
      </c>
      <c r="B73" s="4">
        <v>44307</v>
      </c>
      <c r="C73">
        <v>6060286</v>
      </c>
      <c r="D73">
        <v>12086</v>
      </c>
      <c r="E73" t="s">
        <v>206</v>
      </c>
      <c r="F73" t="s">
        <v>151</v>
      </c>
      <c r="G73" t="s">
        <v>154</v>
      </c>
      <c r="H73">
        <v>1</v>
      </c>
      <c r="I73" s="5">
        <v>248.73109243697482</v>
      </c>
      <c r="J73" s="5">
        <f t="shared" si="1"/>
        <v>248.73109243697482</v>
      </c>
      <c r="K73" s="6">
        <v>83022</v>
      </c>
      <c r="L73" s="6" t="s">
        <v>13</v>
      </c>
      <c r="M73" s="6" t="s">
        <v>27</v>
      </c>
      <c r="N73" t="s">
        <v>17</v>
      </c>
      <c r="O73" t="s">
        <v>16</v>
      </c>
    </row>
    <row r="74" spans="1:15" x14ac:dyDescent="0.45">
      <c r="A74">
        <v>89764571</v>
      </c>
      <c r="B74" s="4">
        <v>44307</v>
      </c>
      <c r="C74">
        <v>5559926</v>
      </c>
      <c r="D74">
        <v>10722</v>
      </c>
      <c r="E74" t="s">
        <v>192</v>
      </c>
      <c r="F74" t="s">
        <v>174</v>
      </c>
      <c r="G74" t="s">
        <v>154</v>
      </c>
      <c r="H74">
        <v>2</v>
      </c>
      <c r="I74" s="5">
        <v>136.96638655462186</v>
      </c>
      <c r="J74" s="5">
        <f t="shared" si="1"/>
        <v>273.93277310924373</v>
      </c>
      <c r="K74" s="6">
        <v>35708</v>
      </c>
      <c r="L74" s="6" t="s">
        <v>28</v>
      </c>
      <c r="M74" s="6" t="s">
        <v>39</v>
      </c>
      <c r="N74" t="s">
        <v>32</v>
      </c>
      <c r="O74" t="s">
        <v>30</v>
      </c>
    </row>
    <row r="75" spans="1:15" x14ac:dyDescent="0.45">
      <c r="A75">
        <v>89764571</v>
      </c>
      <c r="B75" s="4">
        <v>44307</v>
      </c>
      <c r="C75">
        <v>5559926</v>
      </c>
      <c r="D75">
        <v>12634</v>
      </c>
      <c r="E75" t="s">
        <v>202</v>
      </c>
      <c r="F75" t="s">
        <v>151</v>
      </c>
      <c r="G75" t="s">
        <v>154</v>
      </c>
      <c r="H75">
        <v>2</v>
      </c>
      <c r="I75" s="5">
        <v>265.53781512605042</v>
      </c>
      <c r="J75" s="5">
        <f t="shared" si="1"/>
        <v>531.07563025210084</v>
      </c>
      <c r="K75" s="6">
        <v>35708</v>
      </c>
      <c r="L75" s="6" t="s">
        <v>28</v>
      </c>
      <c r="M75" s="6" t="s">
        <v>39</v>
      </c>
      <c r="N75" t="s">
        <v>32</v>
      </c>
      <c r="O75" t="s">
        <v>30</v>
      </c>
    </row>
    <row r="76" spans="1:15" x14ac:dyDescent="0.45">
      <c r="A76">
        <v>89764571</v>
      </c>
      <c r="B76" s="4">
        <v>44307</v>
      </c>
      <c r="C76">
        <v>5559926</v>
      </c>
      <c r="D76">
        <v>12499</v>
      </c>
      <c r="E76" t="s">
        <v>183</v>
      </c>
      <c r="F76" t="s">
        <v>151</v>
      </c>
      <c r="G76" t="s">
        <v>155</v>
      </c>
      <c r="H76">
        <v>3</v>
      </c>
      <c r="I76" s="5">
        <v>248.73109243697482</v>
      </c>
      <c r="J76" s="5">
        <f t="shared" si="1"/>
        <v>746.19327731092449</v>
      </c>
      <c r="K76" s="6">
        <v>35708</v>
      </c>
      <c r="L76" s="6" t="s">
        <v>28</v>
      </c>
      <c r="M76" s="6" t="s">
        <v>39</v>
      </c>
      <c r="N76" t="s">
        <v>32</v>
      </c>
      <c r="O76" t="s">
        <v>30</v>
      </c>
    </row>
    <row r="77" spans="1:15" x14ac:dyDescent="0.45">
      <c r="A77">
        <v>77570095</v>
      </c>
      <c r="B77" s="4">
        <v>44307</v>
      </c>
      <c r="C77">
        <v>1722740</v>
      </c>
      <c r="D77">
        <v>13230</v>
      </c>
      <c r="E77" t="s">
        <v>207</v>
      </c>
      <c r="F77" t="s">
        <v>152</v>
      </c>
      <c r="G77" t="s">
        <v>155</v>
      </c>
      <c r="H77">
        <v>3</v>
      </c>
      <c r="I77" s="5">
        <v>112.5966386554622</v>
      </c>
      <c r="J77" s="5">
        <f t="shared" si="1"/>
        <v>337.78991596638662</v>
      </c>
      <c r="K77" s="6">
        <v>35390</v>
      </c>
      <c r="L77" s="6" t="s">
        <v>28</v>
      </c>
      <c r="M77" s="6" t="s">
        <v>39</v>
      </c>
      <c r="N77" t="s">
        <v>32</v>
      </c>
      <c r="O77" t="s">
        <v>18</v>
      </c>
    </row>
    <row r="78" spans="1:15" x14ac:dyDescent="0.45">
      <c r="A78">
        <v>77570095</v>
      </c>
      <c r="B78" s="4">
        <v>44307</v>
      </c>
      <c r="C78">
        <v>1722740</v>
      </c>
      <c r="D78">
        <v>13071</v>
      </c>
      <c r="E78" t="s">
        <v>180</v>
      </c>
      <c r="F78" t="s">
        <v>152</v>
      </c>
      <c r="G78" t="s">
        <v>154</v>
      </c>
      <c r="H78">
        <v>3</v>
      </c>
      <c r="I78" s="5">
        <v>122.68067226890757</v>
      </c>
      <c r="J78" s="5">
        <f t="shared" si="1"/>
        <v>368.0420168067227</v>
      </c>
      <c r="K78" s="6">
        <v>35390</v>
      </c>
      <c r="L78" s="6" t="s">
        <v>28</v>
      </c>
      <c r="M78" s="6" t="s">
        <v>39</v>
      </c>
      <c r="N78" t="s">
        <v>32</v>
      </c>
      <c r="O78" t="s">
        <v>18</v>
      </c>
    </row>
    <row r="79" spans="1:15" x14ac:dyDescent="0.45">
      <c r="A79">
        <v>77570095</v>
      </c>
      <c r="B79" s="4">
        <v>44307</v>
      </c>
      <c r="C79">
        <v>1722740</v>
      </c>
      <c r="D79">
        <v>13320</v>
      </c>
      <c r="E79" t="s">
        <v>225</v>
      </c>
      <c r="F79" t="s">
        <v>152</v>
      </c>
      <c r="G79" t="s">
        <v>154</v>
      </c>
      <c r="H79">
        <v>3</v>
      </c>
      <c r="I79" s="5">
        <v>110.07563025210085</v>
      </c>
      <c r="J79" s="5">
        <f t="shared" si="1"/>
        <v>330.22689075630257</v>
      </c>
      <c r="K79" s="6">
        <v>35390</v>
      </c>
      <c r="L79" s="6" t="s">
        <v>28</v>
      </c>
      <c r="M79" s="6" t="s">
        <v>39</v>
      </c>
      <c r="N79" t="s">
        <v>32</v>
      </c>
      <c r="O79" t="s">
        <v>18</v>
      </c>
    </row>
    <row r="80" spans="1:15" x14ac:dyDescent="0.45">
      <c r="A80">
        <v>77570095</v>
      </c>
      <c r="B80" s="4">
        <v>44307</v>
      </c>
      <c r="C80">
        <v>1722740</v>
      </c>
      <c r="D80">
        <v>13699</v>
      </c>
      <c r="E80" t="s">
        <v>223</v>
      </c>
      <c r="F80" t="s">
        <v>152</v>
      </c>
      <c r="G80" t="s">
        <v>155</v>
      </c>
      <c r="H80">
        <v>3</v>
      </c>
      <c r="I80" s="5">
        <v>119.31932773109244</v>
      </c>
      <c r="J80" s="5">
        <f t="shared" si="1"/>
        <v>357.9579831932773</v>
      </c>
      <c r="K80" s="6">
        <v>35390</v>
      </c>
      <c r="L80" s="6" t="s">
        <v>28</v>
      </c>
      <c r="M80" s="6" t="s">
        <v>39</v>
      </c>
      <c r="N80" t="s">
        <v>32</v>
      </c>
      <c r="O80" t="s">
        <v>18</v>
      </c>
    </row>
    <row r="81" spans="1:15" x14ac:dyDescent="0.45">
      <c r="A81">
        <v>77570095</v>
      </c>
      <c r="B81" s="4">
        <v>44307</v>
      </c>
      <c r="C81">
        <v>1722740</v>
      </c>
      <c r="D81">
        <v>13653</v>
      </c>
      <c r="E81" t="s">
        <v>196</v>
      </c>
      <c r="F81" t="s">
        <v>152</v>
      </c>
      <c r="G81" t="s">
        <v>155</v>
      </c>
      <c r="H81">
        <v>3</v>
      </c>
      <c r="I81" s="5">
        <v>121.00000000000001</v>
      </c>
      <c r="J81" s="5">
        <f t="shared" si="1"/>
        <v>363.00000000000006</v>
      </c>
      <c r="K81" s="6">
        <v>35390</v>
      </c>
      <c r="L81" s="6" t="s">
        <v>28</v>
      </c>
      <c r="M81" s="6" t="s">
        <v>39</v>
      </c>
      <c r="N81" t="s">
        <v>32</v>
      </c>
      <c r="O81" t="s">
        <v>18</v>
      </c>
    </row>
    <row r="82" spans="1:15" x14ac:dyDescent="0.45">
      <c r="A82">
        <v>54952002</v>
      </c>
      <c r="B82" s="4">
        <v>44307</v>
      </c>
      <c r="C82">
        <v>4030809</v>
      </c>
      <c r="D82">
        <v>12058</v>
      </c>
      <c r="E82" t="s">
        <v>210</v>
      </c>
      <c r="F82" t="s">
        <v>151</v>
      </c>
      <c r="G82" t="s">
        <v>155</v>
      </c>
      <c r="H82">
        <v>3</v>
      </c>
      <c r="I82" s="5">
        <v>267.218487394958</v>
      </c>
      <c r="J82" s="5">
        <f t="shared" si="1"/>
        <v>801.65546218487407</v>
      </c>
      <c r="K82" s="6">
        <v>58300</v>
      </c>
      <c r="L82" s="6" t="s">
        <v>28</v>
      </c>
      <c r="M82" s="6" t="s">
        <v>29</v>
      </c>
      <c r="N82" t="s">
        <v>32</v>
      </c>
      <c r="O82" t="s">
        <v>16</v>
      </c>
    </row>
    <row r="83" spans="1:15" x14ac:dyDescent="0.45">
      <c r="A83">
        <v>35236057</v>
      </c>
      <c r="B83" s="4">
        <v>44307</v>
      </c>
      <c r="C83">
        <v>3761955</v>
      </c>
      <c r="D83">
        <v>11431</v>
      </c>
      <c r="E83" t="s">
        <v>209</v>
      </c>
      <c r="F83" t="s">
        <v>150</v>
      </c>
      <c r="G83" t="s">
        <v>155</v>
      </c>
      <c r="H83">
        <v>3</v>
      </c>
      <c r="I83" s="5">
        <v>63.857142857142854</v>
      </c>
      <c r="J83" s="5">
        <f t="shared" si="1"/>
        <v>191.57142857142856</v>
      </c>
      <c r="K83" s="6" t="s">
        <v>131</v>
      </c>
      <c r="L83" s="6" t="s">
        <v>21</v>
      </c>
      <c r="M83" s="6" t="s">
        <v>33</v>
      </c>
      <c r="N83" t="s">
        <v>23</v>
      </c>
      <c r="O83" t="s">
        <v>16</v>
      </c>
    </row>
    <row r="84" spans="1:15" x14ac:dyDescent="0.45">
      <c r="A84">
        <v>15426442</v>
      </c>
      <c r="B84" s="4">
        <v>44307</v>
      </c>
      <c r="C84">
        <v>7806068</v>
      </c>
      <c r="D84">
        <v>13071</v>
      </c>
      <c r="E84" t="s">
        <v>180</v>
      </c>
      <c r="F84" t="s">
        <v>152</v>
      </c>
      <c r="G84" t="s">
        <v>154</v>
      </c>
      <c r="H84">
        <v>3</v>
      </c>
      <c r="I84" s="5">
        <v>122.68067226890757</v>
      </c>
      <c r="J84" s="5">
        <f t="shared" si="1"/>
        <v>368.0420168067227</v>
      </c>
      <c r="K84" s="6">
        <v>63165</v>
      </c>
      <c r="L84" s="6" t="s">
        <v>28</v>
      </c>
      <c r="M84" s="6" t="s">
        <v>39</v>
      </c>
      <c r="N84" t="s">
        <v>32</v>
      </c>
      <c r="O84" t="s">
        <v>16</v>
      </c>
    </row>
    <row r="85" spans="1:15" x14ac:dyDescent="0.45">
      <c r="A85">
        <v>15426442</v>
      </c>
      <c r="B85" s="4">
        <v>44307</v>
      </c>
      <c r="C85">
        <v>7806068</v>
      </c>
      <c r="D85">
        <v>13791</v>
      </c>
      <c r="E85" t="s">
        <v>179</v>
      </c>
      <c r="F85" t="s">
        <v>152</v>
      </c>
      <c r="G85" t="s">
        <v>155</v>
      </c>
      <c r="H85">
        <v>2</v>
      </c>
      <c r="I85" s="5">
        <v>125.20168067226892</v>
      </c>
      <c r="J85" s="5">
        <f t="shared" si="1"/>
        <v>250.40336134453784</v>
      </c>
      <c r="K85" s="6">
        <v>63165</v>
      </c>
      <c r="L85" s="6" t="s">
        <v>28</v>
      </c>
      <c r="M85" s="6" t="s">
        <v>39</v>
      </c>
      <c r="N85" t="s">
        <v>32</v>
      </c>
      <c r="O85" t="s">
        <v>16</v>
      </c>
    </row>
    <row r="86" spans="1:15" x14ac:dyDescent="0.45">
      <c r="A86">
        <v>15426442</v>
      </c>
      <c r="B86" s="4">
        <v>44307</v>
      </c>
      <c r="C86">
        <v>7806068</v>
      </c>
      <c r="D86">
        <v>13302</v>
      </c>
      <c r="E86" t="s">
        <v>203</v>
      </c>
      <c r="F86" t="s">
        <v>152</v>
      </c>
      <c r="G86" t="s">
        <v>155</v>
      </c>
      <c r="H86">
        <v>3</v>
      </c>
      <c r="I86" s="5">
        <v>121.00000000000001</v>
      </c>
      <c r="J86" s="5">
        <f t="shared" si="1"/>
        <v>363.00000000000006</v>
      </c>
      <c r="K86" s="6">
        <v>63165</v>
      </c>
      <c r="L86" s="6" t="s">
        <v>28</v>
      </c>
      <c r="M86" s="6" t="s">
        <v>39</v>
      </c>
      <c r="N86" t="s">
        <v>32</v>
      </c>
      <c r="O86" t="s">
        <v>16</v>
      </c>
    </row>
    <row r="87" spans="1:15" x14ac:dyDescent="0.45">
      <c r="A87">
        <v>11353483</v>
      </c>
      <c r="B87" s="4">
        <v>44307</v>
      </c>
      <c r="C87">
        <v>9426448</v>
      </c>
      <c r="D87">
        <v>14002</v>
      </c>
      <c r="E87" t="s">
        <v>233</v>
      </c>
      <c r="F87" t="s">
        <v>237</v>
      </c>
      <c r="G87" t="s">
        <v>238</v>
      </c>
      <c r="H87">
        <v>1</v>
      </c>
      <c r="I87" s="5">
        <v>62.042016806722692</v>
      </c>
      <c r="J87" s="5">
        <f t="shared" si="1"/>
        <v>62.042016806722692</v>
      </c>
      <c r="K87" s="6">
        <v>80333</v>
      </c>
      <c r="L87" s="6" t="s">
        <v>13</v>
      </c>
      <c r="M87" s="6" t="s">
        <v>27</v>
      </c>
      <c r="N87" t="s">
        <v>15</v>
      </c>
      <c r="O87" t="s">
        <v>57</v>
      </c>
    </row>
    <row r="88" spans="1:15" x14ac:dyDescent="0.45">
      <c r="A88">
        <v>83610367</v>
      </c>
      <c r="B88" s="4">
        <v>44306</v>
      </c>
      <c r="C88">
        <v>6101191</v>
      </c>
      <c r="D88">
        <v>10722</v>
      </c>
      <c r="E88" t="s">
        <v>192</v>
      </c>
      <c r="F88" t="s">
        <v>174</v>
      </c>
      <c r="G88" t="s">
        <v>154</v>
      </c>
      <c r="H88">
        <v>3</v>
      </c>
      <c r="I88" s="5">
        <v>136.96638655462186</v>
      </c>
      <c r="J88" s="5">
        <f t="shared" si="1"/>
        <v>410.89915966386559</v>
      </c>
      <c r="K88" s="6" t="s">
        <v>67</v>
      </c>
      <c r="L88" s="6" t="s">
        <v>21</v>
      </c>
      <c r="M88" s="6" t="s">
        <v>25</v>
      </c>
      <c r="N88" t="s">
        <v>32</v>
      </c>
      <c r="O88" t="s">
        <v>18</v>
      </c>
    </row>
    <row r="89" spans="1:15" x14ac:dyDescent="0.45">
      <c r="A89">
        <v>83610367</v>
      </c>
      <c r="B89" s="4">
        <v>44306</v>
      </c>
      <c r="C89">
        <v>6101191</v>
      </c>
      <c r="D89">
        <v>11777</v>
      </c>
      <c r="E89" t="s">
        <v>175</v>
      </c>
      <c r="F89" t="s">
        <v>150</v>
      </c>
      <c r="G89" t="s">
        <v>154</v>
      </c>
      <c r="H89">
        <v>2</v>
      </c>
      <c r="I89" s="5">
        <v>63.016806722689076</v>
      </c>
      <c r="J89" s="5">
        <f t="shared" si="1"/>
        <v>126.03361344537815</v>
      </c>
      <c r="K89" s="6" t="s">
        <v>67</v>
      </c>
      <c r="L89" s="6" t="s">
        <v>21</v>
      </c>
      <c r="M89" s="6" t="s">
        <v>25</v>
      </c>
      <c r="N89" t="s">
        <v>32</v>
      </c>
      <c r="O89" t="s">
        <v>18</v>
      </c>
    </row>
    <row r="90" spans="1:15" x14ac:dyDescent="0.45">
      <c r="A90">
        <v>20959053</v>
      </c>
      <c r="B90" s="4">
        <v>44306</v>
      </c>
      <c r="C90">
        <v>1901312</v>
      </c>
      <c r="D90">
        <v>10561</v>
      </c>
      <c r="E90" t="s">
        <v>194</v>
      </c>
      <c r="F90" t="s">
        <v>174</v>
      </c>
      <c r="G90" t="s">
        <v>154</v>
      </c>
      <c r="H90">
        <v>3</v>
      </c>
      <c r="I90" s="5">
        <v>133.60504201680675</v>
      </c>
      <c r="J90" s="5">
        <f t="shared" si="1"/>
        <v>400.81512605042025</v>
      </c>
      <c r="K90" s="6">
        <v>95158</v>
      </c>
      <c r="L90" s="6" t="s">
        <v>13</v>
      </c>
      <c r="M90" s="6" t="s">
        <v>27</v>
      </c>
      <c r="N90" t="s">
        <v>23</v>
      </c>
      <c r="O90" t="s">
        <v>16</v>
      </c>
    </row>
    <row r="91" spans="1:15" x14ac:dyDescent="0.45">
      <c r="A91">
        <v>20959053</v>
      </c>
      <c r="B91" s="4">
        <v>44306</v>
      </c>
      <c r="C91">
        <v>1901312</v>
      </c>
      <c r="D91">
        <v>10722</v>
      </c>
      <c r="E91" t="s">
        <v>192</v>
      </c>
      <c r="F91" t="s">
        <v>174</v>
      </c>
      <c r="G91" t="s">
        <v>154</v>
      </c>
      <c r="H91">
        <v>2</v>
      </c>
      <c r="I91" s="5">
        <v>136.96638655462186</v>
      </c>
      <c r="J91" s="5">
        <f t="shared" si="1"/>
        <v>273.93277310924373</v>
      </c>
      <c r="K91" s="6">
        <v>95158</v>
      </c>
      <c r="L91" s="6" t="s">
        <v>13</v>
      </c>
      <c r="M91" s="6" t="s">
        <v>27</v>
      </c>
      <c r="N91" t="s">
        <v>23</v>
      </c>
      <c r="O91" t="s">
        <v>16</v>
      </c>
    </row>
    <row r="92" spans="1:15" x14ac:dyDescent="0.45">
      <c r="A92">
        <v>20959053</v>
      </c>
      <c r="B92" s="4">
        <v>44306</v>
      </c>
      <c r="C92">
        <v>1901312</v>
      </c>
      <c r="D92">
        <v>10198</v>
      </c>
      <c r="E92" t="s">
        <v>222</v>
      </c>
      <c r="F92" t="s">
        <v>174</v>
      </c>
      <c r="G92" t="s">
        <v>155</v>
      </c>
      <c r="H92">
        <v>2</v>
      </c>
      <c r="I92" s="5">
        <v>130.24369747899161</v>
      </c>
      <c r="J92" s="5">
        <f t="shared" si="1"/>
        <v>260.48739495798321</v>
      </c>
      <c r="K92" s="6">
        <v>95158</v>
      </c>
      <c r="L92" s="6" t="s">
        <v>13</v>
      </c>
      <c r="M92" s="6" t="s">
        <v>27</v>
      </c>
      <c r="N92" t="s">
        <v>23</v>
      </c>
      <c r="O92" t="s">
        <v>16</v>
      </c>
    </row>
    <row r="93" spans="1:15" x14ac:dyDescent="0.45">
      <c r="A93">
        <v>22400138</v>
      </c>
      <c r="B93" s="4">
        <v>44306</v>
      </c>
      <c r="C93">
        <v>8227622</v>
      </c>
      <c r="D93">
        <v>11561</v>
      </c>
      <c r="E93" t="s">
        <v>187</v>
      </c>
      <c r="F93" t="s">
        <v>150</v>
      </c>
      <c r="G93" t="s">
        <v>154</v>
      </c>
      <c r="H93">
        <v>3</v>
      </c>
      <c r="I93" s="5">
        <v>66.378151260504197</v>
      </c>
      <c r="J93" s="5">
        <f t="shared" si="1"/>
        <v>199.1344537815126</v>
      </c>
      <c r="K93" s="6">
        <v>41539</v>
      </c>
      <c r="L93" s="6" t="s">
        <v>28</v>
      </c>
      <c r="M93" s="6" t="s">
        <v>29</v>
      </c>
      <c r="N93" t="s">
        <v>35</v>
      </c>
      <c r="O93" t="s">
        <v>16</v>
      </c>
    </row>
    <row r="94" spans="1:15" x14ac:dyDescent="0.45">
      <c r="A94">
        <v>22400138</v>
      </c>
      <c r="B94" s="4">
        <v>44306</v>
      </c>
      <c r="C94">
        <v>8227622</v>
      </c>
      <c r="D94">
        <v>12153</v>
      </c>
      <c r="E94" t="s">
        <v>230</v>
      </c>
      <c r="F94" t="s">
        <v>151</v>
      </c>
      <c r="G94" t="s">
        <v>154</v>
      </c>
      <c r="H94">
        <v>2</v>
      </c>
      <c r="I94" s="5">
        <v>247.89075630252103</v>
      </c>
      <c r="J94" s="5">
        <f t="shared" si="1"/>
        <v>495.78151260504205</v>
      </c>
      <c r="K94" s="6">
        <v>41539</v>
      </c>
      <c r="L94" s="6" t="s">
        <v>28</v>
      </c>
      <c r="M94" s="6" t="s">
        <v>29</v>
      </c>
      <c r="N94" t="s">
        <v>35</v>
      </c>
      <c r="O94" t="s">
        <v>16</v>
      </c>
    </row>
    <row r="95" spans="1:15" x14ac:dyDescent="0.45">
      <c r="A95">
        <v>22400138</v>
      </c>
      <c r="B95" s="4">
        <v>44306</v>
      </c>
      <c r="C95">
        <v>8227622</v>
      </c>
      <c r="D95">
        <v>13320</v>
      </c>
      <c r="E95" t="s">
        <v>225</v>
      </c>
      <c r="F95" t="s">
        <v>152</v>
      </c>
      <c r="G95" t="s">
        <v>154</v>
      </c>
      <c r="H95">
        <v>2</v>
      </c>
      <c r="I95" s="5">
        <v>110.07563025210085</v>
      </c>
      <c r="J95" s="5">
        <f t="shared" si="1"/>
        <v>220.1512605042017</v>
      </c>
      <c r="K95" s="6">
        <v>41539</v>
      </c>
      <c r="L95" s="6" t="s">
        <v>28</v>
      </c>
      <c r="M95" s="6" t="s">
        <v>29</v>
      </c>
      <c r="N95" t="s">
        <v>35</v>
      </c>
      <c r="O95" t="s">
        <v>16</v>
      </c>
    </row>
    <row r="96" spans="1:15" x14ac:dyDescent="0.45">
      <c r="A96">
        <v>20959053</v>
      </c>
      <c r="B96" s="4">
        <v>44306</v>
      </c>
      <c r="C96">
        <v>1901312</v>
      </c>
      <c r="D96">
        <v>11431</v>
      </c>
      <c r="E96" t="s">
        <v>209</v>
      </c>
      <c r="F96" t="s">
        <v>150</v>
      </c>
      <c r="G96" t="s">
        <v>155</v>
      </c>
      <c r="H96">
        <v>3</v>
      </c>
      <c r="I96" s="5">
        <v>63.857142857142854</v>
      </c>
      <c r="J96" s="5">
        <f t="shared" si="1"/>
        <v>191.57142857142856</v>
      </c>
      <c r="K96" s="6">
        <v>95158</v>
      </c>
      <c r="L96" s="6" t="s">
        <v>13</v>
      </c>
      <c r="M96" s="6" t="s">
        <v>27</v>
      </c>
      <c r="N96" t="s">
        <v>23</v>
      </c>
      <c r="O96" t="s">
        <v>16</v>
      </c>
    </row>
    <row r="97" spans="1:15" x14ac:dyDescent="0.45">
      <c r="A97">
        <v>20959053</v>
      </c>
      <c r="B97" s="4">
        <v>44306</v>
      </c>
      <c r="C97">
        <v>1901312</v>
      </c>
      <c r="D97">
        <v>11175</v>
      </c>
      <c r="E97" t="s">
        <v>229</v>
      </c>
      <c r="F97" t="s">
        <v>150</v>
      </c>
      <c r="G97" t="s">
        <v>155</v>
      </c>
      <c r="H97">
        <v>2</v>
      </c>
      <c r="I97" s="5">
        <v>71.420168067226896</v>
      </c>
      <c r="J97" s="5">
        <f t="shared" si="1"/>
        <v>142.84033613445379</v>
      </c>
      <c r="K97" s="6">
        <v>95158</v>
      </c>
      <c r="L97" s="6" t="s">
        <v>13</v>
      </c>
      <c r="M97" s="6" t="s">
        <v>27</v>
      </c>
      <c r="N97" t="s">
        <v>23</v>
      </c>
      <c r="O97" t="s">
        <v>16</v>
      </c>
    </row>
    <row r="98" spans="1:15" x14ac:dyDescent="0.45">
      <c r="A98">
        <v>10865175</v>
      </c>
      <c r="B98" s="4">
        <v>44306</v>
      </c>
      <c r="C98">
        <v>8234227</v>
      </c>
      <c r="D98">
        <v>14001</v>
      </c>
      <c r="E98" t="s">
        <v>235</v>
      </c>
      <c r="F98" t="s">
        <v>237</v>
      </c>
      <c r="G98" t="s">
        <v>238</v>
      </c>
      <c r="H98">
        <v>1</v>
      </c>
      <c r="I98" s="5">
        <v>71.705882352941174</v>
      </c>
      <c r="J98" s="5">
        <f t="shared" si="1"/>
        <v>71.705882352941174</v>
      </c>
      <c r="K98" s="6">
        <v>81377</v>
      </c>
      <c r="L98" s="6" t="s">
        <v>13</v>
      </c>
      <c r="M98" s="6" t="s">
        <v>27</v>
      </c>
      <c r="N98" t="s">
        <v>17</v>
      </c>
      <c r="O98" t="s">
        <v>57</v>
      </c>
    </row>
    <row r="99" spans="1:15" x14ac:dyDescent="0.45">
      <c r="A99">
        <v>63433231</v>
      </c>
      <c r="B99" s="4">
        <v>44305</v>
      </c>
      <c r="C99">
        <v>6981019</v>
      </c>
      <c r="D99">
        <v>11431</v>
      </c>
      <c r="E99" t="s">
        <v>209</v>
      </c>
      <c r="F99" t="s">
        <v>150</v>
      </c>
      <c r="G99" t="s">
        <v>155</v>
      </c>
      <c r="H99">
        <v>2</v>
      </c>
      <c r="I99" s="5">
        <v>63.857142857142854</v>
      </c>
      <c r="J99" s="5">
        <f t="shared" si="1"/>
        <v>127.71428571428571</v>
      </c>
      <c r="K99" s="6">
        <v>24340</v>
      </c>
      <c r="L99" s="6" t="s">
        <v>19</v>
      </c>
      <c r="M99" s="6" t="s">
        <v>34</v>
      </c>
      <c r="N99" t="s">
        <v>17</v>
      </c>
      <c r="O99" t="s">
        <v>18</v>
      </c>
    </row>
    <row r="100" spans="1:15" x14ac:dyDescent="0.45">
      <c r="A100">
        <v>11037807</v>
      </c>
      <c r="B100" s="4">
        <v>44305</v>
      </c>
      <c r="C100">
        <v>1440912</v>
      </c>
      <c r="D100">
        <v>14003</v>
      </c>
      <c r="E100" t="s">
        <v>236</v>
      </c>
      <c r="F100" t="s">
        <v>237</v>
      </c>
      <c r="G100" t="s">
        <v>238</v>
      </c>
      <c r="H100">
        <v>1</v>
      </c>
      <c r="I100" s="5">
        <v>52.386554621848745</v>
      </c>
      <c r="J100" s="5">
        <f t="shared" si="1"/>
        <v>52.386554621848745</v>
      </c>
      <c r="K100" s="6">
        <v>81479</v>
      </c>
      <c r="L100" s="6" t="s">
        <v>13</v>
      </c>
      <c r="M100" s="6" t="s">
        <v>27</v>
      </c>
      <c r="N100" t="s">
        <v>17</v>
      </c>
      <c r="O100" t="s">
        <v>16</v>
      </c>
    </row>
    <row r="101" spans="1:15" x14ac:dyDescent="0.45">
      <c r="A101">
        <v>78841173</v>
      </c>
      <c r="B101" s="4">
        <v>44304</v>
      </c>
      <c r="C101">
        <v>8507031</v>
      </c>
      <c r="D101">
        <v>12551</v>
      </c>
      <c r="E101" t="s">
        <v>217</v>
      </c>
      <c r="F101" t="s">
        <v>151</v>
      </c>
      <c r="G101" t="s">
        <v>154</v>
      </c>
      <c r="H101">
        <v>1</v>
      </c>
      <c r="I101" s="5">
        <v>259.65546218487395</v>
      </c>
      <c r="J101" s="5">
        <f t="shared" si="1"/>
        <v>259.65546218487395</v>
      </c>
      <c r="K101" s="6">
        <v>88400</v>
      </c>
      <c r="L101" s="6" t="s">
        <v>13</v>
      </c>
      <c r="M101" s="6" t="s">
        <v>14</v>
      </c>
      <c r="N101" t="s">
        <v>23</v>
      </c>
      <c r="O101" t="s">
        <v>18</v>
      </c>
    </row>
    <row r="102" spans="1:15" x14ac:dyDescent="0.45">
      <c r="A102">
        <v>78841173</v>
      </c>
      <c r="B102" s="4">
        <v>44304</v>
      </c>
      <c r="C102">
        <v>8507031</v>
      </c>
      <c r="D102">
        <v>10339</v>
      </c>
      <c r="E102" t="s">
        <v>208</v>
      </c>
      <c r="F102" t="s">
        <v>174</v>
      </c>
      <c r="G102" t="s">
        <v>155</v>
      </c>
      <c r="H102">
        <v>3</v>
      </c>
      <c r="I102" s="5">
        <v>130.24369747899161</v>
      </c>
      <c r="J102" s="5">
        <f t="shared" si="1"/>
        <v>390.73109243697479</v>
      </c>
      <c r="K102" s="6">
        <v>88400</v>
      </c>
      <c r="L102" s="6" t="s">
        <v>13</v>
      </c>
      <c r="M102" s="6" t="s">
        <v>14</v>
      </c>
      <c r="N102" t="s">
        <v>23</v>
      </c>
      <c r="O102" t="s">
        <v>18</v>
      </c>
    </row>
    <row r="103" spans="1:15" x14ac:dyDescent="0.45">
      <c r="A103">
        <v>61314753</v>
      </c>
      <c r="B103" s="4">
        <v>44304</v>
      </c>
      <c r="C103">
        <v>8292978</v>
      </c>
      <c r="D103">
        <v>10181</v>
      </c>
      <c r="E103" t="s">
        <v>189</v>
      </c>
      <c r="F103" t="s">
        <v>174</v>
      </c>
      <c r="G103" t="s">
        <v>154</v>
      </c>
      <c r="H103">
        <v>2</v>
      </c>
      <c r="I103" s="5">
        <v>134.44537815126051</v>
      </c>
      <c r="J103" s="5">
        <f t="shared" si="1"/>
        <v>268.89075630252103</v>
      </c>
      <c r="K103" s="6">
        <v>97332</v>
      </c>
      <c r="L103" s="6" t="s">
        <v>13</v>
      </c>
      <c r="M103" s="6" t="s">
        <v>27</v>
      </c>
      <c r="N103" t="s">
        <v>32</v>
      </c>
      <c r="O103" t="s">
        <v>16</v>
      </c>
    </row>
    <row r="104" spans="1:15" x14ac:dyDescent="0.45">
      <c r="A104">
        <v>78841173</v>
      </c>
      <c r="B104" s="4">
        <v>44304</v>
      </c>
      <c r="C104">
        <v>8507031</v>
      </c>
      <c r="D104">
        <v>11310</v>
      </c>
      <c r="E104" t="s">
        <v>211</v>
      </c>
      <c r="F104" t="s">
        <v>150</v>
      </c>
      <c r="G104" t="s">
        <v>154</v>
      </c>
      <c r="H104">
        <v>2</v>
      </c>
      <c r="I104" s="5">
        <v>71.420168067226896</v>
      </c>
      <c r="J104" s="5">
        <f t="shared" si="1"/>
        <v>142.84033613445379</v>
      </c>
      <c r="K104" s="6">
        <v>88400</v>
      </c>
      <c r="L104" s="6" t="s">
        <v>13</v>
      </c>
      <c r="M104" s="6" t="s">
        <v>14</v>
      </c>
      <c r="N104" t="s">
        <v>23</v>
      </c>
      <c r="O104" t="s">
        <v>18</v>
      </c>
    </row>
    <row r="105" spans="1:15" x14ac:dyDescent="0.45">
      <c r="A105">
        <v>80142603</v>
      </c>
      <c r="B105" s="4">
        <v>44303</v>
      </c>
      <c r="C105">
        <v>9740875</v>
      </c>
      <c r="D105">
        <v>12735</v>
      </c>
      <c r="E105" t="s">
        <v>231</v>
      </c>
      <c r="F105" t="s">
        <v>151</v>
      </c>
      <c r="G105" t="s">
        <v>155</v>
      </c>
      <c r="H105">
        <v>1</v>
      </c>
      <c r="I105" s="5">
        <v>268.05882352941177</v>
      </c>
      <c r="J105" s="5">
        <f t="shared" si="1"/>
        <v>268.05882352941177</v>
      </c>
      <c r="K105" s="6">
        <v>88299</v>
      </c>
      <c r="L105" s="6" t="s">
        <v>13</v>
      </c>
      <c r="M105" s="6" t="s">
        <v>14</v>
      </c>
      <c r="N105" t="s">
        <v>32</v>
      </c>
      <c r="O105" t="s">
        <v>18</v>
      </c>
    </row>
    <row r="106" spans="1:15" x14ac:dyDescent="0.45">
      <c r="A106">
        <v>80142603</v>
      </c>
      <c r="B106" s="4">
        <v>44303</v>
      </c>
      <c r="C106">
        <v>9740875</v>
      </c>
      <c r="D106">
        <v>10722</v>
      </c>
      <c r="E106" t="s">
        <v>192</v>
      </c>
      <c r="F106" t="s">
        <v>174</v>
      </c>
      <c r="G106" t="s">
        <v>154</v>
      </c>
      <c r="H106">
        <v>3</v>
      </c>
      <c r="I106" s="5">
        <v>136.96638655462186</v>
      </c>
      <c r="J106" s="5">
        <f t="shared" si="1"/>
        <v>410.89915966386559</v>
      </c>
      <c r="K106" s="6">
        <v>88299</v>
      </c>
      <c r="L106" s="6" t="s">
        <v>13</v>
      </c>
      <c r="M106" s="6" t="s">
        <v>14</v>
      </c>
      <c r="N106" t="s">
        <v>32</v>
      </c>
      <c r="O106" t="s">
        <v>18</v>
      </c>
    </row>
    <row r="107" spans="1:15" x14ac:dyDescent="0.45">
      <c r="A107">
        <v>96112238</v>
      </c>
      <c r="B107" s="4">
        <v>44301</v>
      </c>
      <c r="C107">
        <v>8771093</v>
      </c>
      <c r="D107">
        <v>10381</v>
      </c>
      <c r="E107" t="s">
        <v>205</v>
      </c>
      <c r="F107" t="s">
        <v>174</v>
      </c>
      <c r="G107" t="s">
        <v>155</v>
      </c>
      <c r="H107">
        <v>2</v>
      </c>
      <c r="I107" s="5">
        <v>132.76470588235296</v>
      </c>
      <c r="J107" s="5">
        <f t="shared" si="1"/>
        <v>265.52941176470591</v>
      </c>
      <c r="K107" s="6">
        <v>28195</v>
      </c>
      <c r="L107" s="6" t="s">
        <v>19</v>
      </c>
      <c r="M107" s="6" t="s">
        <v>41</v>
      </c>
      <c r="N107" t="s">
        <v>17</v>
      </c>
      <c r="O107" t="s">
        <v>26</v>
      </c>
    </row>
    <row r="108" spans="1:15" x14ac:dyDescent="0.45">
      <c r="A108">
        <v>96112238</v>
      </c>
      <c r="B108" s="4">
        <v>44301</v>
      </c>
      <c r="C108">
        <v>8771093</v>
      </c>
      <c r="D108">
        <v>10181</v>
      </c>
      <c r="E108" t="s">
        <v>189</v>
      </c>
      <c r="F108" t="s">
        <v>174</v>
      </c>
      <c r="G108" t="s">
        <v>154</v>
      </c>
      <c r="H108">
        <v>2</v>
      </c>
      <c r="I108" s="5">
        <v>134.44537815126051</v>
      </c>
      <c r="J108" s="5">
        <f t="shared" si="1"/>
        <v>268.89075630252103</v>
      </c>
      <c r="K108" s="6">
        <v>28195</v>
      </c>
      <c r="L108" s="6" t="s">
        <v>19</v>
      </c>
      <c r="M108" s="6" t="s">
        <v>41</v>
      </c>
      <c r="N108" t="s">
        <v>17</v>
      </c>
      <c r="O108" t="s">
        <v>26</v>
      </c>
    </row>
    <row r="109" spans="1:15" x14ac:dyDescent="0.45">
      <c r="A109">
        <v>96112238</v>
      </c>
      <c r="B109" s="4">
        <v>44301</v>
      </c>
      <c r="C109">
        <v>8771093</v>
      </c>
      <c r="D109">
        <v>11156</v>
      </c>
      <c r="E109" t="s">
        <v>193</v>
      </c>
      <c r="F109" t="s">
        <v>150</v>
      </c>
      <c r="G109" t="s">
        <v>154</v>
      </c>
      <c r="H109">
        <v>3</v>
      </c>
      <c r="I109" s="5">
        <v>74.78151260504201</v>
      </c>
      <c r="J109" s="5">
        <f t="shared" si="1"/>
        <v>224.34453781512605</v>
      </c>
      <c r="K109" s="6">
        <v>28195</v>
      </c>
      <c r="L109" s="6" t="s">
        <v>19</v>
      </c>
      <c r="M109" s="6" t="s">
        <v>41</v>
      </c>
      <c r="N109" t="s">
        <v>17</v>
      </c>
      <c r="O109" t="s">
        <v>26</v>
      </c>
    </row>
    <row r="110" spans="1:15" x14ac:dyDescent="0.45">
      <c r="A110">
        <v>96112238</v>
      </c>
      <c r="B110" s="4">
        <v>44301</v>
      </c>
      <c r="C110">
        <v>8771093</v>
      </c>
      <c r="D110">
        <v>12725</v>
      </c>
      <c r="E110" t="s">
        <v>220</v>
      </c>
      <c r="F110" t="s">
        <v>151</v>
      </c>
      <c r="G110" t="s">
        <v>154</v>
      </c>
      <c r="H110">
        <v>3</v>
      </c>
      <c r="I110" s="5">
        <v>263.85714285714289</v>
      </c>
      <c r="J110" s="5">
        <f t="shared" si="1"/>
        <v>791.57142857142867</v>
      </c>
      <c r="K110" s="6">
        <v>28195</v>
      </c>
      <c r="L110" s="6" t="s">
        <v>19</v>
      </c>
      <c r="M110" s="6" t="s">
        <v>41</v>
      </c>
      <c r="N110" t="s">
        <v>17</v>
      </c>
      <c r="O110" t="s">
        <v>26</v>
      </c>
    </row>
    <row r="111" spans="1:15" x14ac:dyDescent="0.45">
      <c r="A111">
        <v>96112238</v>
      </c>
      <c r="B111" s="4">
        <v>44301</v>
      </c>
      <c r="C111">
        <v>8771093</v>
      </c>
      <c r="D111">
        <v>13405</v>
      </c>
      <c r="E111" t="s">
        <v>221</v>
      </c>
      <c r="F111" t="s">
        <v>152</v>
      </c>
      <c r="G111" t="s">
        <v>155</v>
      </c>
      <c r="H111">
        <v>2</v>
      </c>
      <c r="I111" s="5">
        <v>116.79831932773111</v>
      </c>
      <c r="J111" s="5">
        <f t="shared" si="1"/>
        <v>233.59663865546221</v>
      </c>
      <c r="K111" s="6">
        <v>28195</v>
      </c>
      <c r="L111" s="6" t="s">
        <v>19</v>
      </c>
      <c r="M111" s="6" t="s">
        <v>41</v>
      </c>
      <c r="N111" t="s">
        <v>17</v>
      </c>
      <c r="O111" t="s">
        <v>26</v>
      </c>
    </row>
    <row r="112" spans="1:15" x14ac:dyDescent="0.45">
      <c r="A112">
        <v>85459746</v>
      </c>
      <c r="B112" s="4">
        <v>44301</v>
      </c>
      <c r="C112">
        <v>2373546</v>
      </c>
      <c r="D112">
        <v>10430</v>
      </c>
      <c r="E112" t="s">
        <v>176</v>
      </c>
      <c r="F112" t="s">
        <v>174</v>
      </c>
      <c r="G112" t="s">
        <v>155</v>
      </c>
      <c r="H112">
        <v>3</v>
      </c>
      <c r="I112" s="5">
        <v>140.32773109243698</v>
      </c>
      <c r="J112" s="5">
        <f t="shared" si="1"/>
        <v>420.98319327731093</v>
      </c>
      <c r="K112" s="6">
        <v>36433</v>
      </c>
      <c r="L112" s="6" t="s">
        <v>21</v>
      </c>
      <c r="M112" s="6" t="s">
        <v>22</v>
      </c>
      <c r="N112" t="s">
        <v>15</v>
      </c>
      <c r="O112" t="s">
        <v>18</v>
      </c>
    </row>
    <row r="113" spans="1:15" x14ac:dyDescent="0.45">
      <c r="A113">
        <v>85459746</v>
      </c>
      <c r="B113" s="4">
        <v>44301</v>
      </c>
      <c r="C113">
        <v>2373546</v>
      </c>
      <c r="D113">
        <v>11400</v>
      </c>
      <c r="E113" t="s">
        <v>204</v>
      </c>
      <c r="F113" t="s">
        <v>150</v>
      </c>
      <c r="G113" t="s">
        <v>155</v>
      </c>
      <c r="H113">
        <v>3</v>
      </c>
      <c r="I113" s="5">
        <v>63.857142857142854</v>
      </c>
      <c r="J113" s="5">
        <f t="shared" si="1"/>
        <v>191.57142857142856</v>
      </c>
      <c r="K113" s="6">
        <v>36433</v>
      </c>
      <c r="L113" s="6" t="s">
        <v>21</v>
      </c>
      <c r="M113" s="6" t="s">
        <v>22</v>
      </c>
      <c r="N113" t="s">
        <v>15</v>
      </c>
      <c r="O113" t="s">
        <v>18</v>
      </c>
    </row>
    <row r="114" spans="1:15" x14ac:dyDescent="0.45">
      <c r="A114">
        <v>85459746</v>
      </c>
      <c r="B114" s="4">
        <v>44301</v>
      </c>
      <c r="C114">
        <v>2373546</v>
      </c>
      <c r="D114">
        <v>12499</v>
      </c>
      <c r="E114" t="s">
        <v>183</v>
      </c>
      <c r="F114" t="s">
        <v>151</v>
      </c>
      <c r="G114" t="s">
        <v>155</v>
      </c>
      <c r="H114">
        <v>2</v>
      </c>
      <c r="I114" s="5">
        <v>248.73109243697482</v>
      </c>
      <c r="J114" s="5">
        <f t="shared" si="1"/>
        <v>497.46218487394964</v>
      </c>
      <c r="K114" s="6">
        <v>36433</v>
      </c>
      <c r="L114" s="6" t="s">
        <v>21</v>
      </c>
      <c r="M114" s="6" t="s">
        <v>22</v>
      </c>
      <c r="N114" t="s">
        <v>15</v>
      </c>
      <c r="O114" t="s">
        <v>18</v>
      </c>
    </row>
    <row r="115" spans="1:15" x14ac:dyDescent="0.45">
      <c r="A115">
        <v>57398594</v>
      </c>
      <c r="B115" s="4">
        <v>44301</v>
      </c>
      <c r="C115">
        <v>5312111</v>
      </c>
      <c r="D115">
        <v>11040</v>
      </c>
      <c r="E115" t="s">
        <v>191</v>
      </c>
      <c r="F115" t="s">
        <v>150</v>
      </c>
      <c r="G115" t="s">
        <v>155</v>
      </c>
      <c r="H115">
        <v>2</v>
      </c>
      <c r="I115" s="5">
        <v>65.537815126050418</v>
      </c>
      <c r="J115" s="5">
        <f t="shared" si="1"/>
        <v>131.07563025210084</v>
      </c>
      <c r="K115" s="6">
        <v>19370</v>
      </c>
      <c r="L115" s="6" t="s">
        <v>19</v>
      </c>
      <c r="M115" s="6" t="s">
        <v>47</v>
      </c>
      <c r="N115" t="s">
        <v>17</v>
      </c>
      <c r="O115" t="s">
        <v>16</v>
      </c>
    </row>
    <row r="116" spans="1:15" x14ac:dyDescent="0.45">
      <c r="A116">
        <v>57398594</v>
      </c>
      <c r="B116" s="4">
        <v>44301</v>
      </c>
      <c r="C116">
        <v>5312111</v>
      </c>
      <c r="D116">
        <v>11036</v>
      </c>
      <c r="E116" t="s">
        <v>227</v>
      </c>
      <c r="F116" t="s">
        <v>150</v>
      </c>
      <c r="G116" t="s">
        <v>155</v>
      </c>
      <c r="H116">
        <v>3</v>
      </c>
      <c r="I116" s="5">
        <v>68.058823529411768</v>
      </c>
      <c r="J116" s="5">
        <f t="shared" si="1"/>
        <v>204.1764705882353</v>
      </c>
      <c r="K116" s="6">
        <v>19370</v>
      </c>
      <c r="L116" s="6" t="s">
        <v>19</v>
      </c>
      <c r="M116" s="6" t="s">
        <v>47</v>
      </c>
      <c r="N116" t="s">
        <v>17</v>
      </c>
      <c r="O116" t="s">
        <v>16</v>
      </c>
    </row>
    <row r="117" spans="1:15" x14ac:dyDescent="0.45">
      <c r="A117">
        <v>57398594</v>
      </c>
      <c r="B117" s="4">
        <v>44301</v>
      </c>
      <c r="C117">
        <v>5312111</v>
      </c>
      <c r="D117">
        <v>13337</v>
      </c>
      <c r="E117" t="s">
        <v>198</v>
      </c>
      <c r="F117" t="s">
        <v>152</v>
      </c>
      <c r="G117" t="s">
        <v>154</v>
      </c>
      <c r="H117">
        <v>3</v>
      </c>
      <c r="I117" s="5">
        <v>118.47899159663866</v>
      </c>
      <c r="J117" s="5">
        <f t="shared" si="1"/>
        <v>355.43697478991601</v>
      </c>
      <c r="K117" s="6">
        <v>19370</v>
      </c>
      <c r="L117" s="6" t="s">
        <v>19</v>
      </c>
      <c r="M117" s="6" t="s">
        <v>47</v>
      </c>
      <c r="N117" t="s">
        <v>17</v>
      </c>
      <c r="O117" t="s">
        <v>16</v>
      </c>
    </row>
    <row r="118" spans="1:15" x14ac:dyDescent="0.45">
      <c r="A118">
        <v>12453008</v>
      </c>
      <c r="B118" s="4">
        <v>44301</v>
      </c>
      <c r="C118">
        <v>9367300</v>
      </c>
      <c r="D118">
        <v>10352</v>
      </c>
      <c r="E118" t="s">
        <v>199</v>
      </c>
      <c r="F118" t="s">
        <v>174</v>
      </c>
      <c r="G118" t="s">
        <v>154</v>
      </c>
      <c r="H118">
        <v>3</v>
      </c>
      <c r="I118" s="5">
        <v>127.72268907563027</v>
      </c>
      <c r="J118" s="5">
        <f t="shared" si="1"/>
        <v>383.1680672268908</v>
      </c>
      <c r="K118" s="6">
        <v>52396</v>
      </c>
      <c r="L118" s="6" t="s">
        <v>28</v>
      </c>
      <c r="M118" s="6" t="s">
        <v>29</v>
      </c>
      <c r="N118" t="s">
        <v>15</v>
      </c>
      <c r="O118" t="s">
        <v>16</v>
      </c>
    </row>
    <row r="119" spans="1:15" x14ac:dyDescent="0.45">
      <c r="A119">
        <v>41471424</v>
      </c>
      <c r="B119" s="4">
        <v>44300</v>
      </c>
      <c r="C119">
        <v>7844188</v>
      </c>
      <c r="D119">
        <v>13791</v>
      </c>
      <c r="E119" t="s">
        <v>179</v>
      </c>
      <c r="F119" t="s">
        <v>152</v>
      </c>
      <c r="G119" t="s">
        <v>155</v>
      </c>
      <c r="H119">
        <v>2</v>
      </c>
      <c r="I119" s="5">
        <v>125.20168067226892</v>
      </c>
      <c r="J119" s="5">
        <f t="shared" si="1"/>
        <v>250.40336134453784</v>
      </c>
      <c r="K119" s="6">
        <v>77839</v>
      </c>
      <c r="L119" s="6" t="s">
        <v>13</v>
      </c>
      <c r="M119" s="6" t="s">
        <v>14</v>
      </c>
      <c r="N119" t="s">
        <v>32</v>
      </c>
      <c r="O119" t="s">
        <v>16</v>
      </c>
    </row>
    <row r="120" spans="1:15" x14ac:dyDescent="0.45">
      <c r="A120">
        <v>24811743</v>
      </c>
      <c r="B120" s="4">
        <v>44300</v>
      </c>
      <c r="C120">
        <v>7456782</v>
      </c>
      <c r="D120">
        <v>10181</v>
      </c>
      <c r="E120" t="s">
        <v>189</v>
      </c>
      <c r="F120" t="s">
        <v>174</v>
      </c>
      <c r="G120" t="s">
        <v>154</v>
      </c>
      <c r="H120">
        <v>3</v>
      </c>
      <c r="I120" s="5">
        <v>134.44537815126051</v>
      </c>
      <c r="J120" s="5">
        <f t="shared" si="1"/>
        <v>403.33613445378154</v>
      </c>
      <c r="K120" s="6">
        <v>99713</v>
      </c>
      <c r="L120" s="6" t="s">
        <v>21</v>
      </c>
      <c r="M120" s="6" t="s">
        <v>22</v>
      </c>
      <c r="N120" t="s">
        <v>17</v>
      </c>
      <c r="O120" t="s">
        <v>16</v>
      </c>
    </row>
    <row r="121" spans="1:15" x14ac:dyDescent="0.45">
      <c r="A121">
        <v>24811743</v>
      </c>
      <c r="B121" s="4">
        <v>44300</v>
      </c>
      <c r="C121">
        <v>7456782</v>
      </c>
      <c r="D121">
        <v>11036</v>
      </c>
      <c r="E121" t="s">
        <v>227</v>
      </c>
      <c r="F121" t="s">
        <v>150</v>
      </c>
      <c r="G121" t="s">
        <v>155</v>
      </c>
      <c r="H121">
        <v>3</v>
      </c>
      <c r="I121" s="5">
        <v>68.058823529411768</v>
      </c>
      <c r="J121" s="5">
        <f t="shared" si="1"/>
        <v>204.1764705882353</v>
      </c>
      <c r="K121" s="6">
        <v>99713</v>
      </c>
      <c r="L121" s="6" t="s">
        <v>21</v>
      </c>
      <c r="M121" s="6" t="s">
        <v>22</v>
      </c>
      <c r="N121" t="s">
        <v>17</v>
      </c>
      <c r="O121" t="s">
        <v>16</v>
      </c>
    </row>
    <row r="122" spans="1:15" x14ac:dyDescent="0.45">
      <c r="A122">
        <v>24811743</v>
      </c>
      <c r="B122" s="4">
        <v>44300</v>
      </c>
      <c r="C122">
        <v>7456782</v>
      </c>
      <c r="D122">
        <v>12634</v>
      </c>
      <c r="E122" t="s">
        <v>202</v>
      </c>
      <c r="F122" t="s">
        <v>151</v>
      </c>
      <c r="G122" t="s">
        <v>154</v>
      </c>
      <c r="H122">
        <v>2</v>
      </c>
      <c r="I122" s="5">
        <v>265.53781512605042</v>
      </c>
      <c r="J122" s="5">
        <f t="shared" si="1"/>
        <v>531.07563025210084</v>
      </c>
      <c r="K122" s="6">
        <v>99713</v>
      </c>
      <c r="L122" s="6" t="s">
        <v>21</v>
      </c>
      <c r="M122" s="6" t="s">
        <v>22</v>
      </c>
      <c r="N122" t="s">
        <v>17</v>
      </c>
      <c r="O122" t="s">
        <v>16</v>
      </c>
    </row>
    <row r="123" spans="1:15" x14ac:dyDescent="0.45">
      <c r="A123">
        <v>24811743</v>
      </c>
      <c r="B123" s="4">
        <v>44300</v>
      </c>
      <c r="C123">
        <v>7456782</v>
      </c>
      <c r="D123">
        <v>12735</v>
      </c>
      <c r="E123" t="s">
        <v>231</v>
      </c>
      <c r="F123" t="s">
        <v>151</v>
      </c>
      <c r="G123" t="s">
        <v>155</v>
      </c>
      <c r="H123">
        <v>2</v>
      </c>
      <c r="I123" s="5">
        <v>268.05882352941177</v>
      </c>
      <c r="J123" s="5">
        <f t="shared" si="1"/>
        <v>536.11764705882354</v>
      </c>
      <c r="K123" s="6">
        <v>99713</v>
      </c>
      <c r="L123" s="6" t="s">
        <v>21</v>
      </c>
      <c r="M123" s="6" t="s">
        <v>22</v>
      </c>
      <c r="N123" t="s">
        <v>17</v>
      </c>
      <c r="O123" t="s">
        <v>16</v>
      </c>
    </row>
    <row r="124" spans="1:15" x14ac:dyDescent="0.45">
      <c r="A124">
        <v>24811743</v>
      </c>
      <c r="B124" s="4">
        <v>44300</v>
      </c>
      <c r="C124">
        <v>7456782</v>
      </c>
      <c r="D124">
        <v>13397</v>
      </c>
      <c r="E124" t="s">
        <v>219</v>
      </c>
      <c r="F124" t="s">
        <v>152</v>
      </c>
      <c r="G124" t="s">
        <v>155</v>
      </c>
      <c r="H124">
        <v>3</v>
      </c>
      <c r="I124" s="5">
        <v>117.63865546218489</v>
      </c>
      <c r="J124" s="5">
        <f t="shared" si="1"/>
        <v>352.91596638655466</v>
      </c>
      <c r="K124" s="6">
        <v>99713</v>
      </c>
      <c r="L124" s="6" t="s">
        <v>21</v>
      </c>
      <c r="M124" s="6" t="s">
        <v>22</v>
      </c>
      <c r="N124" t="s">
        <v>17</v>
      </c>
      <c r="O124" t="s">
        <v>16</v>
      </c>
    </row>
    <row r="125" spans="1:15" x14ac:dyDescent="0.45">
      <c r="A125">
        <v>10093686</v>
      </c>
      <c r="B125" s="4">
        <v>44300</v>
      </c>
      <c r="C125">
        <v>7016681</v>
      </c>
      <c r="D125">
        <v>14002</v>
      </c>
      <c r="E125" t="s">
        <v>233</v>
      </c>
      <c r="F125" t="s">
        <v>237</v>
      </c>
      <c r="G125" t="s">
        <v>238</v>
      </c>
      <c r="H125">
        <v>1</v>
      </c>
      <c r="I125" s="5">
        <v>62.042016806722692</v>
      </c>
      <c r="J125" s="5">
        <f t="shared" si="1"/>
        <v>62.042016806722692</v>
      </c>
      <c r="K125" s="6">
        <v>80335</v>
      </c>
      <c r="L125" s="6" t="s">
        <v>13</v>
      </c>
      <c r="M125" s="6" t="s">
        <v>27</v>
      </c>
      <c r="N125" t="s">
        <v>15</v>
      </c>
      <c r="O125" t="s">
        <v>16</v>
      </c>
    </row>
    <row r="126" spans="1:15" x14ac:dyDescent="0.45">
      <c r="A126">
        <v>10097002</v>
      </c>
      <c r="B126" s="4">
        <v>44300</v>
      </c>
      <c r="C126">
        <v>8828372</v>
      </c>
      <c r="D126">
        <v>14001</v>
      </c>
      <c r="E126" t="s">
        <v>235</v>
      </c>
      <c r="F126" t="s">
        <v>237</v>
      </c>
      <c r="G126" t="s">
        <v>238</v>
      </c>
      <c r="H126">
        <v>1</v>
      </c>
      <c r="I126" s="5">
        <v>71.705882352941174</v>
      </c>
      <c r="J126" s="5">
        <f t="shared" si="1"/>
        <v>71.705882352941174</v>
      </c>
      <c r="K126" s="6">
        <v>22119</v>
      </c>
      <c r="L126" s="6" t="s">
        <v>19</v>
      </c>
      <c r="M126" s="6" t="s">
        <v>239</v>
      </c>
      <c r="N126" t="s">
        <v>17</v>
      </c>
      <c r="O126" t="s">
        <v>30</v>
      </c>
    </row>
    <row r="127" spans="1:15" x14ac:dyDescent="0.45">
      <c r="A127">
        <v>85813103</v>
      </c>
      <c r="B127" s="4">
        <v>44299</v>
      </c>
      <c r="C127">
        <v>7981196</v>
      </c>
      <c r="D127">
        <v>11518</v>
      </c>
      <c r="E127" t="s">
        <v>216</v>
      </c>
      <c r="F127" t="s">
        <v>150</v>
      </c>
      <c r="G127" t="s">
        <v>154</v>
      </c>
      <c r="H127">
        <v>3</v>
      </c>
      <c r="I127" s="5">
        <v>63.016806722689076</v>
      </c>
      <c r="J127" s="5">
        <f t="shared" si="1"/>
        <v>189.05042016806723</v>
      </c>
      <c r="K127" s="6">
        <v>59423</v>
      </c>
      <c r="L127" s="6" t="s">
        <v>28</v>
      </c>
      <c r="M127" s="6" t="s">
        <v>29</v>
      </c>
      <c r="N127" t="s">
        <v>23</v>
      </c>
      <c r="O127" t="s">
        <v>18</v>
      </c>
    </row>
    <row r="128" spans="1:15" x14ac:dyDescent="0.45">
      <c r="A128">
        <v>85813103</v>
      </c>
      <c r="B128" s="4">
        <v>44299</v>
      </c>
      <c r="C128">
        <v>7981196</v>
      </c>
      <c r="D128">
        <v>12495</v>
      </c>
      <c r="E128" t="s">
        <v>201</v>
      </c>
      <c r="F128" t="s">
        <v>151</v>
      </c>
      <c r="G128" t="s">
        <v>155</v>
      </c>
      <c r="H128">
        <v>2</v>
      </c>
      <c r="I128" s="5">
        <v>264.69747899159665</v>
      </c>
      <c r="J128" s="5">
        <f t="shared" si="1"/>
        <v>529.39495798319331</v>
      </c>
      <c r="K128" s="6">
        <v>59423</v>
      </c>
      <c r="L128" s="6" t="s">
        <v>28</v>
      </c>
      <c r="M128" s="6" t="s">
        <v>29</v>
      </c>
      <c r="N128" t="s">
        <v>23</v>
      </c>
      <c r="O128" t="s">
        <v>18</v>
      </c>
    </row>
    <row r="129" spans="1:15" x14ac:dyDescent="0.45">
      <c r="A129">
        <v>85813103</v>
      </c>
      <c r="B129" s="4">
        <v>44299</v>
      </c>
      <c r="C129">
        <v>7981196</v>
      </c>
      <c r="D129">
        <v>13363</v>
      </c>
      <c r="E129" t="s">
        <v>213</v>
      </c>
      <c r="F129" t="s">
        <v>152</v>
      </c>
      <c r="G129" t="s">
        <v>154</v>
      </c>
      <c r="H129">
        <v>2</v>
      </c>
      <c r="I129" s="5">
        <v>116.79831932773111</v>
      </c>
      <c r="J129" s="5">
        <f t="shared" si="1"/>
        <v>233.59663865546221</v>
      </c>
      <c r="K129" s="6">
        <v>59423</v>
      </c>
      <c r="L129" s="6" t="s">
        <v>28</v>
      </c>
      <c r="M129" s="6" t="s">
        <v>29</v>
      </c>
      <c r="N129" t="s">
        <v>23</v>
      </c>
      <c r="O129" t="s">
        <v>18</v>
      </c>
    </row>
    <row r="130" spans="1:15" x14ac:dyDescent="0.45">
      <c r="A130">
        <v>46753877</v>
      </c>
      <c r="B130" s="4">
        <v>44299</v>
      </c>
      <c r="C130">
        <v>5232572</v>
      </c>
      <c r="D130">
        <v>10557</v>
      </c>
      <c r="E130" t="s">
        <v>215</v>
      </c>
      <c r="F130" t="s">
        <v>174</v>
      </c>
      <c r="G130" t="s">
        <v>154</v>
      </c>
      <c r="H130">
        <v>3</v>
      </c>
      <c r="I130" s="5">
        <v>132.76470588235296</v>
      </c>
      <c r="J130" s="5">
        <f t="shared" ref="J130:J193" si="2">H130*I130</f>
        <v>398.2941176470589</v>
      </c>
      <c r="K130" s="6">
        <v>73728</v>
      </c>
      <c r="L130" s="6" t="s">
        <v>13</v>
      </c>
      <c r="M130" s="6" t="s">
        <v>14</v>
      </c>
      <c r="N130" t="s">
        <v>23</v>
      </c>
      <c r="O130" t="s">
        <v>16</v>
      </c>
    </row>
    <row r="131" spans="1:15" x14ac:dyDescent="0.45">
      <c r="A131">
        <v>46753877</v>
      </c>
      <c r="B131" s="4">
        <v>44299</v>
      </c>
      <c r="C131">
        <v>5232572</v>
      </c>
      <c r="D131">
        <v>13337</v>
      </c>
      <c r="E131" t="s">
        <v>198</v>
      </c>
      <c r="F131" t="s">
        <v>152</v>
      </c>
      <c r="G131" t="s">
        <v>154</v>
      </c>
      <c r="H131">
        <v>2</v>
      </c>
      <c r="I131" s="5">
        <v>118.47899159663866</v>
      </c>
      <c r="J131" s="5">
        <f t="shared" si="2"/>
        <v>236.95798319327733</v>
      </c>
      <c r="K131" s="6">
        <v>73728</v>
      </c>
      <c r="L131" s="6" t="s">
        <v>13</v>
      </c>
      <c r="M131" s="6" t="s">
        <v>14</v>
      </c>
      <c r="N131" t="s">
        <v>23</v>
      </c>
      <c r="O131" t="s">
        <v>16</v>
      </c>
    </row>
    <row r="132" spans="1:15" x14ac:dyDescent="0.45">
      <c r="A132">
        <v>35961729</v>
      </c>
      <c r="B132" s="4">
        <v>44298</v>
      </c>
      <c r="C132">
        <v>5450519</v>
      </c>
      <c r="D132">
        <v>12499</v>
      </c>
      <c r="E132" t="s">
        <v>183</v>
      </c>
      <c r="F132" t="s">
        <v>151</v>
      </c>
      <c r="G132" t="s">
        <v>155</v>
      </c>
      <c r="H132">
        <v>1</v>
      </c>
      <c r="I132" s="5">
        <v>248.73109243697482</v>
      </c>
      <c r="J132" s="5">
        <f t="shared" si="2"/>
        <v>248.73109243697482</v>
      </c>
      <c r="K132" s="6">
        <v>88212</v>
      </c>
      <c r="L132" s="6" t="s">
        <v>13</v>
      </c>
      <c r="M132" s="6" t="s">
        <v>14</v>
      </c>
      <c r="N132" t="s">
        <v>23</v>
      </c>
      <c r="O132" t="s">
        <v>16</v>
      </c>
    </row>
    <row r="133" spans="1:15" x14ac:dyDescent="0.45">
      <c r="A133">
        <v>68345859</v>
      </c>
      <c r="B133" s="4">
        <v>44298</v>
      </c>
      <c r="C133">
        <v>9368484</v>
      </c>
      <c r="D133">
        <v>10198</v>
      </c>
      <c r="E133" t="s">
        <v>222</v>
      </c>
      <c r="F133" t="s">
        <v>174</v>
      </c>
      <c r="G133" t="s">
        <v>155</v>
      </c>
      <c r="H133">
        <v>3</v>
      </c>
      <c r="I133" s="5">
        <v>130.24369747899161</v>
      </c>
      <c r="J133" s="5">
        <f t="shared" si="2"/>
        <v>390.73109243697479</v>
      </c>
      <c r="K133" s="6">
        <v>47475</v>
      </c>
      <c r="L133" s="6" t="s">
        <v>28</v>
      </c>
      <c r="M133" s="6" t="s">
        <v>29</v>
      </c>
      <c r="N133" t="s">
        <v>23</v>
      </c>
      <c r="O133" t="s">
        <v>18</v>
      </c>
    </row>
    <row r="134" spans="1:15" x14ac:dyDescent="0.45">
      <c r="A134">
        <v>68345859</v>
      </c>
      <c r="B134" s="4">
        <v>44298</v>
      </c>
      <c r="C134">
        <v>9368484</v>
      </c>
      <c r="D134">
        <v>10352</v>
      </c>
      <c r="E134" t="s">
        <v>199</v>
      </c>
      <c r="F134" t="s">
        <v>174</v>
      </c>
      <c r="G134" t="s">
        <v>154</v>
      </c>
      <c r="H134">
        <v>3</v>
      </c>
      <c r="I134" s="5">
        <v>127.72268907563027</v>
      </c>
      <c r="J134" s="5">
        <f t="shared" si="2"/>
        <v>383.1680672268908</v>
      </c>
      <c r="K134" s="6">
        <v>47475</v>
      </c>
      <c r="L134" s="6" t="s">
        <v>28</v>
      </c>
      <c r="M134" s="6" t="s">
        <v>29</v>
      </c>
      <c r="N134" t="s">
        <v>23</v>
      </c>
      <c r="O134" t="s">
        <v>18</v>
      </c>
    </row>
    <row r="135" spans="1:15" x14ac:dyDescent="0.45">
      <c r="A135">
        <v>68345859</v>
      </c>
      <c r="B135" s="4">
        <v>44298</v>
      </c>
      <c r="C135">
        <v>9368484</v>
      </c>
      <c r="D135">
        <v>10181</v>
      </c>
      <c r="E135" t="s">
        <v>189</v>
      </c>
      <c r="F135" t="s">
        <v>174</v>
      </c>
      <c r="G135" t="s">
        <v>154</v>
      </c>
      <c r="H135">
        <v>2</v>
      </c>
      <c r="I135" s="5">
        <v>134.44537815126051</v>
      </c>
      <c r="J135" s="5">
        <f t="shared" si="2"/>
        <v>268.89075630252103</v>
      </c>
      <c r="K135" s="6">
        <v>47475</v>
      </c>
      <c r="L135" s="6" t="s">
        <v>28</v>
      </c>
      <c r="M135" s="6" t="s">
        <v>29</v>
      </c>
      <c r="N135" t="s">
        <v>23</v>
      </c>
      <c r="O135" t="s">
        <v>18</v>
      </c>
    </row>
    <row r="136" spans="1:15" x14ac:dyDescent="0.45">
      <c r="A136">
        <v>68345859</v>
      </c>
      <c r="B136" s="4">
        <v>44298</v>
      </c>
      <c r="C136">
        <v>9368484</v>
      </c>
      <c r="D136">
        <v>11310</v>
      </c>
      <c r="E136" t="s">
        <v>211</v>
      </c>
      <c r="F136" t="s">
        <v>150</v>
      </c>
      <c r="G136" t="s">
        <v>154</v>
      </c>
      <c r="H136">
        <v>2</v>
      </c>
      <c r="I136" s="5">
        <v>71.420168067226896</v>
      </c>
      <c r="J136" s="5">
        <f t="shared" si="2"/>
        <v>142.84033613445379</v>
      </c>
      <c r="K136" s="6">
        <v>47475</v>
      </c>
      <c r="L136" s="6" t="s">
        <v>28</v>
      </c>
      <c r="M136" s="6" t="s">
        <v>29</v>
      </c>
      <c r="N136" t="s">
        <v>23</v>
      </c>
      <c r="O136" t="s">
        <v>18</v>
      </c>
    </row>
    <row r="137" spans="1:15" x14ac:dyDescent="0.45">
      <c r="A137">
        <v>68345859</v>
      </c>
      <c r="B137" s="4">
        <v>44298</v>
      </c>
      <c r="C137">
        <v>9368484</v>
      </c>
      <c r="D137">
        <v>13355</v>
      </c>
      <c r="E137" t="s">
        <v>224</v>
      </c>
      <c r="F137" t="s">
        <v>152</v>
      </c>
      <c r="G137" t="s">
        <v>154</v>
      </c>
      <c r="H137">
        <v>2</v>
      </c>
      <c r="I137" s="5">
        <v>123.52100840336136</v>
      </c>
      <c r="J137" s="5">
        <f t="shared" si="2"/>
        <v>247.04201680672273</v>
      </c>
      <c r="K137" s="6">
        <v>47475</v>
      </c>
      <c r="L137" s="6" t="s">
        <v>28</v>
      </c>
      <c r="M137" s="6" t="s">
        <v>29</v>
      </c>
      <c r="N137" t="s">
        <v>23</v>
      </c>
      <c r="O137" t="s">
        <v>18</v>
      </c>
    </row>
    <row r="138" spans="1:15" x14ac:dyDescent="0.45">
      <c r="A138">
        <v>52296379</v>
      </c>
      <c r="B138" s="4">
        <v>44298</v>
      </c>
      <c r="C138">
        <v>2128970</v>
      </c>
      <c r="D138">
        <v>11156</v>
      </c>
      <c r="E138" t="s">
        <v>193</v>
      </c>
      <c r="F138" t="s">
        <v>150</v>
      </c>
      <c r="G138" t="s">
        <v>154</v>
      </c>
      <c r="H138">
        <v>3</v>
      </c>
      <c r="I138" s="5">
        <v>74.78151260504201</v>
      </c>
      <c r="J138" s="5">
        <f t="shared" si="2"/>
        <v>224.34453781512605</v>
      </c>
      <c r="K138" s="6">
        <v>51373</v>
      </c>
      <c r="L138" s="6" t="s">
        <v>28</v>
      </c>
      <c r="M138" s="6" t="s">
        <v>29</v>
      </c>
      <c r="N138" t="s">
        <v>23</v>
      </c>
      <c r="O138" t="s">
        <v>16</v>
      </c>
    </row>
    <row r="139" spans="1:15" x14ac:dyDescent="0.45">
      <c r="A139">
        <v>52296379</v>
      </c>
      <c r="B139" s="4">
        <v>44298</v>
      </c>
      <c r="C139">
        <v>2128970</v>
      </c>
      <c r="D139">
        <v>13583</v>
      </c>
      <c r="E139" t="s">
        <v>184</v>
      </c>
      <c r="F139" t="s">
        <v>152</v>
      </c>
      <c r="G139" t="s">
        <v>154</v>
      </c>
      <c r="H139">
        <v>3</v>
      </c>
      <c r="I139" s="5">
        <v>110.07563025210085</v>
      </c>
      <c r="J139" s="5">
        <f t="shared" si="2"/>
        <v>330.22689075630257</v>
      </c>
      <c r="K139" s="6">
        <v>51373</v>
      </c>
      <c r="L139" s="6" t="s">
        <v>28</v>
      </c>
      <c r="M139" s="6" t="s">
        <v>29</v>
      </c>
      <c r="N139" t="s">
        <v>23</v>
      </c>
      <c r="O139" t="s">
        <v>16</v>
      </c>
    </row>
    <row r="140" spans="1:15" x14ac:dyDescent="0.45">
      <c r="A140">
        <v>52296379</v>
      </c>
      <c r="B140" s="4">
        <v>44298</v>
      </c>
      <c r="C140">
        <v>2128970</v>
      </c>
      <c r="D140">
        <v>13363</v>
      </c>
      <c r="E140" t="s">
        <v>213</v>
      </c>
      <c r="F140" t="s">
        <v>152</v>
      </c>
      <c r="G140" t="s">
        <v>154</v>
      </c>
      <c r="H140">
        <v>3</v>
      </c>
      <c r="I140" s="5">
        <v>116.79831932773111</v>
      </c>
      <c r="J140" s="5">
        <f t="shared" si="2"/>
        <v>350.39495798319331</v>
      </c>
      <c r="K140" s="6">
        <v>51373</v>
      </c>
      <c r="L140" s="6" t="s">
        <v>28</v>
      </c>
      <c r="M140" s="6" t="s">
        <v>29</v>
      </c>
      <c r="N140" t="s">
        <v>23</v>
      </c>
      <c r="O140" t="s">
        <v>16</v>
      </c>
    </row>
    <row r="141" spans="1:15" x14ac:dyDescent="0.45">
      <c r="A141">
        <v>26943848</v>
      </c>
      <c r="B141" s="4">
        <v>44298</v>
      </c>
      <c r="C141">
        <v>9671858</v>
      </c>
      <c r="D141">
        <v>13651</v>
      </c>
      <c r="E141" t="s">
        <v>197</v>
      </c>
      <c r="F141" t="s">
        <v>152</v>
      </c>
      <c r="G141" t="s">
        <v>154</v>
      </c>
      <c r="H141">
        <v>2</v>
      </c>
      <c r="I141" s="5">
        <v>112.5966386554622</v>
      </c>
      <c r="J141" s="5">
        <f t="shared" si="2"/>
        <v>225.1932773109244</v>
      </c>
      <c r="K141" s="6">
        <v>65520</v>
      </c>
      <c r="L141" s="6" t="s">
        <v>28</v>
      </c>
      <c r="M141" s="6" t="s">
        <v>39</v>
      </c>
      <c r="N141" t="s">
        <v>17</v>
      </c>
      <c r="O141" t="s">
        <v>16</v>
      </c>
    </row>
    <row r="142" spans="1:15" x14ac:dyDescent="0.45">
      <c r="A142">
        <v>35961729</v>
      </c>
      <c r="B142" s="4">
        <v>44298</v>
      </c>
      <c r="C142">
        <v>5450519</v>
      </c>
      <c r="D142">
        <v>11040</v>
      </c>
      <c r="E142" t="s">
        <v>191</v>
      </c>
      <c r="F142" t="s">
        <v>150</v>
      </c>
      <c r="G142" t="s">
        <v>155</v>
      </c>
      <c r="H142">
        <v>3</v>
      </c>
      <c r="I142" s="5">
        <v>65.537815126050418</v>
      </c>
      <c r="J142" s="5">
        <f t="shared" si="2"/>
        <v>196.61344537815125</v>
      </c>
      <c r="K142" s="6">
        <v>88212</v>
      </c>
      <c r="L142" s="6" t="s">
        <v>13</v>
      </c>
      <c r="M142" s="6" t="s">
        <v>14</v>
      </c>
      <c r="N142" t="s">
        <v>23</v>
      </c>
      <c r="O142" t="s">
        <v>16</v>
      </c>
    </row>
    <row r="143" spans="1:15" x14ac:dyDescent="0.45">
      <c r="A143">
        <v>46592705</v>
      </c>
      <c r="B143" s="4">
        <v>44298</v>
      </c>
      <c r="C143">
        <v>7156173</v>
      </c>
      <c r="D143">
        <v>11341</v>
      </c>
      <c r="E143" t="s">
        <v>185</v>
      </c>
      <c r="F143" t="s">
        <v>150</v>
      </c>
      <c r="G143" t="s">
        <v>154</v>
      </c>
      <c r="H143">
        <v>2</v>
      </c>
      <c r="I143" s="5">
        <v>63.857142857142854</v>
      </c>
      <c r="J143" s="5">
        <f t="shared" si="2"/>
        <v>127.71428571428571</v>
      </c>
      <c r="K143" s="6">
        <v>82256</v>
      </c>
      <c r="L143" s="6" t="s">
        <v>13</v>
      </c>
      <c r="M143" s="6" t="s">
        <v>27</v>
      </c>
      <c r="N143" t="s">
        <v>32</v>
      </c>
      <c r="O143" t="s">
        <v>16</v>
      </c>
    </row>
    <row r="144" spans="1:15" x14ac:dyDescent="0.45">
      <c r="A144">
        <v>35961729</v>
      </c>
      <c r="B144" s="4">
        <v>44298</v>
      </c>
      <c r="C144">
        <v>5450519</v>
      </c>
      <c r="D144">
        <v>11341</v>
      </c>
      <c r="E144" t="s">
        <v>185</v>
      </c>
      <c r="F144" t="s">
        <v>150</v>
      </c>
      <c r="G144" t="s">
        <v>154</v>
      </c>
      <c r="H144">
        <v>2</v>
      </c>
      <c r="I144" s="5">
        <v>63.857142857142854</v>
      </c>
      <c r="J144" s="5">
        <f t="shared" si="2"/>
        <v>127.71428571428571</v>
      </c>
      <c r="K144" s="6">
        <v>88212</v>
      </c>
      <c r="L144" s="6" t="s">
        <v>13</v>
      </c>
      <c r="M144" s="6" t="s">
        <v>14</v>
      </c>
      <c r="N144" t="s">
        <v>23</v>
      </c>
      <c r="O144" t="s">
        <v>16</v>
      </c>
    </row>
    <row r="145" spans="1:15" x14ac:dyDescent="0.45">
      <c r="A145">
        <v>12630593</v>
      </c>
      <c r="B145" s="4">
        <v>44298</v>
      </c>
      <c r="C145">
        <v>1398002</v>
      </c>
      <c r="D145">
        <v>10181</v>
      </c>
      <c r="E145" t="s">
        <v>189</v>
      </c>
      <c r="F145" t="s">
        <v>174</v>
      </c>
      <c r="G145" t="s">
        <v>154</v>
      </c>
      <c r="H145">
        <v>2</v>
      </c>
      <c r="I145" s="5">
        <v>134.44537815126051</v>
      </c>
      <c r="J145" s="5">
        <f t="shared" si="2"/>
        <v>268.89075630252103</v>
      </c>
      <c r="K145" s="6">
        <v>26382</v>
      </c>
      <c r="L145" s="6" t="s">
        <v>19</v>
      </c>
      <c r="M145" s="6" t="s">
        <v>20</v>
      </c>
      <c r="N145" t="s">
        <v>32</v>
      </c>
      <c r="O145" t="s">
        <v>16</v>
      </c>
    </row>
    <row r="146" spans="1:15" x14ac:dyDescent="0.45">
      <c r="A146">
        <v>12630593</v>
      </c>
      <c r="B146" s="4">
        <v>44298</v>
      </c>
      <c r="C146">
        <v>1398002</v>
      </c>
      <c r="D146">
        <v>12725</v>
      </c>
      <c r="E146" t="s">
        <v>220</v>
      </c>
      <c r="F146" t="s">
        <v>151</v>
      </c>
      <c r="G146" t="s">
        <v>154</v>
      </c>
      <c r="H146">
        <v>2</v>
      </c>
      <c r="I146" s="5">
        <v>263.85714285714289</v>
      </c>
      <c r="J146" s="5">
        <f t="shared" si="2"/>
        <v>527.71428571428578</v>
      </c>
      <c r="K146" s="6">
        <v>26382</v>
      </c>
      <c r="L146" s="6" t="s">
        <v>19</v>
      </c>
      <c r="M146" s="6" t="s">
        <v>20</v>
      </c>
      <c r="N146" t="s">
        <v>32</v>
      </c>
      <c r="O146" t="s">
        <v>16</v>
      </c>
    </row>
    <row r="147" spans="1:15" x14ac:dyDescent="0.45">
      <c r="A147">
        <v>12630593</v>
      </c>
      <c r="B147" s="4">
        <v>44298</v>
      </c>
      <c r="C147">
        <v>1398002</v>
      </c>
      <c r="D147">
        <v>13651</v>
      </c>
      <c r="E147" t="s">
        <v>197</v>
      </c>
      <c r="F147" t="s">
        <v>152</v>
      </c>
      <c r="G147" t="s">
        <v>154</v>
      </c>
      <c r="H147">
        <v>2</v>
      </c>
      <c r="I147" s="5">
        <v>112.5966386554622</v>
      </c>
      <c r="J147" s="5">
        <f t="shared" si="2"/>
        <v>225.1932773109244</v>
      </c>
      <c r="K147" s="6">
        <v>26382</v>
      </c>
      <c r="L147" s="6" t="s">
        <v>19</v>
      </c>
      <c r="M147" s="6" t="s">
        <v>20</v>
      </c>
      <c r="N147" t="s">
        <v>32</v>
      </c>
      <c r="O147" t="s">
        <v>16</v>
      </c>
    </row>
    <row r="148" spans="1:15" x14ac:dyDescent="0.45">
      <c r="A148">
        <v>12630593</v>
      </c>
      <c r="B148" s="4">
        <v>44298</v>
      </c>
      <c r="C148">
        <v>1398002</v>
      </c>
      <c r="D148">
        <v>13583</v>
      </c>
      <c r="E148" t="s">
        <v>184</v>
      </c>
      <c r="F148" t="s">
        <v>152</v>
      </c>
      <c r="G148" t="s">
        <v>154</v>
      </c>
      <c r="H148">
        <v>3</v>
      </c>
      <c r="I148" s="5">
        <v>110.07563025210085</v>
      </c>
      <c r="J148" s="5">
        <f t="shared" si="2"/>
        <v>330.22689075630257</v>
      </c>
      <c r="K148" s="6">
        <v>26382</v>
      </c>
      <c r="L148" s="6" t="s">
        <v>19</v>
      </c>
      <c r="M148" s="6" t="s">
        <v>20</v>
      </c>
      <c r="N148" t="s">
        <v>32</v>
      </c>
      <c r="O148" t="s">
        <v>16</v>
      </c>
    </row>
    <row r="149" spans="1:15" x14ac:dyDescent="0.45">
      <c r="A149">
        <v>12630593</v>
      </c>
      <c r="B149" s="4">
        <v>44298</v>
      </c>
      <c r="C149">
        <v>1398002</v>
      </c>
      <c r="D149">
        <v>13651</v>
      </c>
      <c r="E149" t="s">
        <v>197</v>
      </c>
      <c r="F149" t="s">
        <v>152</v>
      </c>
      <c r="G149" t="s">
        <v>154</v>
      </c>
      <c r="H149">
        <v>3</v>
      </c>
      <c r="I149" s="5">
        <v>112.5966386554622</v>
      </c>
      <c r="J149" s="5">
        <f t="shared" si="2"/>
        <v>337.78991596638662</v>
      </c>
      <c r="K149" s="6">
        <v>26382</v>
      </c>
      <c r="L149" s="6" t="s">
        <v>19</v>
      </c>
      <c r="M149" s="6" t="s">
        <v>20</v>
      </c>
      <c r="N149" t="s">
        <v>32</v>
      </c>
      <c r="O149" t="s">
        <v>16</v>
      </c>
    </row>
    <row r="150" spans="1:15" x14ac:dyDescent="0.45">
      <c r="A150">
        <v>45661009</v>
      </c>
      <c r="B150" s="4">
        <v>44297</v>
      </c>
      <c r="C150">
        <v>6769515</v>
      </c>
      <c r="D150">
        <v>12725</v>
      </c>
      <c r="E150" t="s">
        <v>220</v>
      </c>
      <c r="F150" t="s">
        <v>151</v>
      </c>
      <c r="G150" t="s">
        <v>154</v>
      </c>
      <c r="H150">
        <v>2</v>
      </c>
      <c r="I150" s="5">
        <v>263.85714285714289</v>
      </c>
      <c r="J150" s="5">
        <f t="shared" si="2"/>
        <v>527.71428571428578</v>
      </c>
      <c r="K150" s="6">
        <v>86316</v>
      </c>
      <c r="L150" s="6" t="s">
        <v>13</v>
      </c>
      <c r="M150" s="6" t="s">
        <v>27</v>
      </c>
      <c r="N150" t="s">
        <v>23</v>
      </c>
      <c r="O150" t="s">
        <v>16</v>
      </c>
    </row>
    <row r="151" spans="1:15" x14ac:dyDescent="0.45">
      <c r="A151">
        <v>58620814</v>
      </c>
      <c r="B151" s="4">
        <v>44297</v>
      </c>
      <c r="C151">
        <v>4628878</v>
      </c>
      <c r="D151">
        <v>11431</v>
      </c>
      <c r="E151" t="s">
        <v>209</v>
      </c>
      <c r="F151" t="s">
        <v>150</v>
      </c>
      <c r="G151" t="s">
        <v>155</v>
      </c>
      <c r="H151">
        <v>3</v>
      </c>
      <c r="I151" s="5">
        <v>63.857142857142854</v>
      </c>
      <c r="J151" s="5">
        <f t="shared" si="2"/>
        <v>191.57142857142856</v>
      </c>
      <c r="K151" s="6">
        <v>35088</v>
      </c>
      <c r="L151" s="6" t="s">
        <v>28</v>
      </c>
      <c r="M151" s="6" t="s">
        <v>39</v>
      </c>
      <c r="N151" t="s">
        <v>35</v>
      </c>
      <c r="O151" t="s">
        <v>16</v>
      </c>
    </row>
    <row r="152" spans="1:15" x14ac:dyDescent="0.45">
      <c r="A152">
        <v>45661009</v>
      </c>
      <c r="B152" s="4">
        <v>44297</v>
      </c>
      <c r="C152">
        <v>6769515</v>
      </c>
      <c r="D152">
        <v>13363</v>
      </c>
      <c r="E152" t="s">
        <v>213</v>
      </c>
      <c r="F152" t="s">
        <v>152</v>
      </c>
      <c r="G152" t="s">
        <v>154</v>
      </c>
      <c r="H152">
        <v>3</v>
      </c>
      <c r="I152" s="5">
        <v>116.79831932773111</v>
      </c>
      <c r="J152" s="5">
        <f t="shared" si="2"/>
        <v>350.39495798319331</v>
      </c>
      <c r="K152" s="6">
        <v>86316</v>
      </c>
      <c r="L152" s="6" t="s">
        <v>13</v>
      </c>
      <c r="M152" s="6" t="s">
        <v>27</v>
      </c>
      <c r="N152" t="s">
        <v>23</v>
      </c>
      <c r="O152" t="s">
        <v>16</v>
      </c>
    </row>
    <row r="153" spans="1:15" x14ac:dyDescent="0.45">
      <c r="A153">
        <v>45661009</v>
      </c>
      <c r="B153" s="4">
        <v>44297</v>
      </c>
      <c r="C153">
        <v>6769515</v>
      </c>
      <c r="D153">
        <v>11036</v>
      </c>
      <c r="E153" t="s">
        <v>227</v>
      </c>
      <c r="F153" t="s">
        <v>150</v>
      </c>
      <c r="G153" t="s">
        <v>155</v>
      </c>
      <c r="H153">
        <v>3</v>
      </c>
      <c r="I153" s="5">
        <v>68.058823529411768</v>
      </c>
      <c r="J153" s="5">
        <f t="shared" si="2"/>
        <v>204.1764705882353</v>
      </c>
      <c r="K153" s="6">
        <v>86316</v>
      </c>
      <c r="L153" s="6" t="s">
        <v>13</v>
      </c>
      <c r="M153" s="6" t="s">
        <v>27</v>
      </c>
      <c r="N153" t="s">
        <v>23</v>
      </c>
      <c r="O153" t="s">
        <v>16</v>
      </c>
    </row>
    <row r="154" spans="1:15" x14ac:dyDescent="0.45">
      <c r="A154">
        <v>33543918</v>
      </c>
      <c r="B154" s="4">
        <v>44297</v>
      </c>
      <c r="C154">
        <v>7336290</v>
      </c>
      <c r="D154">
        <v>11561</v>
      </c>
      <c r="E154" t="s">
        <v>187</v>
      </c>
      <c r="F154" t="s">
        <v>150</v>
      </c>
      <c r="G154" t="s">
        <v>154</v>
      </c>
      <c r="H154">
        <v>3</v>
      </c>
      <c r="I154" s="5">
        <v>66.378151260504197</v>
      </c>
      <c r="J154" s="5">
        <f t="shared" si="2"/>
        <v>199.1344537815126</v>
      </c>
      <c r="K154" s="6">
        <v>94060</v>
      </c>
      <c r="L154" s="6" t="s">
        <v>13</v>
      </c>
      <c r="M154" s="6" t="s">
        <v>27</v>
      </c>
      <c r="N154" t="s">
        <v>35</v>
      </c>
      <c r="O154" t="s">
        <v>16</v>
      </c>
    </row>
    <row r="155" spans="1:15" x14ac:dyDescent="0.45">
      <c r="A155">
        <v>67385592</v>
      </c>
      <c r="B155" s="4">
        <v>44297</v>
      </c>
      <c r="C155">
        <v>8740894</v>
      </c>
      <c r="D155">
        <v>11081</v>
      </c>
      <c r="E155" t="s">
        <v>218</v>
      </c>
      <c r="F155" t="s">
        <v>150</v>
      </c>
      <c r="G155" t="s">
        <v>155</v>
      </c>
      <c r="H155">
        <v>2</v>
      </c>
      <c r="I155" s="5">
        <v>70.579831932773104</v>
      </c>
      <c r="J155" s="5">
        <f t="shared" si="2"/>
        <v>141.15966386554621</v>
      </c>
      <c r="K155" s="6">
        <v>91541</v>
      </c>
      <c r="L155" s="6" t="s">
        <v>13</v>
      </c>
      <c r="M155" s="6" t="s">
        <v>27</v>
      </c>
      <c r="N155" t="s">
        <v>15</v>
      </c>
      <c r="O155" t="s">
        <v>18</v>
      </c>
    </row>
    <row r="156" spans="1:15" x14ac:dyDescent="0.45">
      <c r="A156">
        <v>84404907</v>
      </c>
      <c r="B156" s="4">
        <v>44296</v>
      </c>
      <c r="C156">
        <v>4468982</v>
      </c>
      <c r="D156">
        <v>10331</v>
      </c>
      <c r="E156" t="s">
        <v>188</v>
      </c>
      <c r="F156" t="s">
        <v>174</v>
      </c>
      <c r="G156" t="s">
        <v>154</v>
      </c>
      <c r="H156">
        <v>2</v>
      </c>
      <c r="I156" s="5">
        <v>141.16806722689077</v>
      </c>
      <c r="J156" s="5">
        <f t="shared" si="2"/>
        <v>282.33613445378154</v>
      </c>
      <c r="K156" s="6">
        <v>26954</v>
      </c>
      <c r="L156" s="6" t="s">
        <v>19</v>
      </c>
      <c r="M156" s="6" t="s">
        <v>20</v>
      </c>
      <c r="N156" t="s">
        <v>17</v>
      </c>
      <c r="O156" t="s">
        <v>18</v>
      </c>
    </row>
    <row r="157" spans="1:15" x14ac:dyDescent="0.45">
      <c r="A157">
        <v>65392400</v>
      </c>
      <c r="B157" s="4">
        <v>44296</v>
      </c>
      <c r="C157">
        <v>3888250</v>
      </c>
      <c r="D157">
        <v>10181</v>
      </c>
      <c r="E157" t="s">
        <v>189</v>
      </c>
      <c r="F157" t="s">
        <v>174</v>
      </c>
      <c r="G157" t="s">
        <v>154</v>
      </c>
      <c r="H157">
        <v>2</v>
      </c>
      <c r="I157" s="5">
        <v>134.44537815126051</v>
      </c>
      <c r="J157" s="5">
        <f t="shared" si="2"/>
        <v>268.89075630252103</v>
      </c>
      <c r="K157" s="6">
        <v>98724</v>
      </c>
      <c r="L157" s="6" t="s">
        <v>21</v>
      </c>
      <c r="M157" s="6" t="s">
        <v>22</v>
      </c>
      <c r="N157" t="s">
        <v>23</v>
      </c>
      <c r="O157" t="s">
        <v>18</v>
      </c>
    </row>
    <row r="158" spans="1:15" x14ac:dyDescent="0.45">
      <c r="A158">
        <v>42104041</v>
      </c>
      <c r="B158" s="4">
        <v>44296</v>
      </c>
      <c r="C158">
        <v>7284898</v>
      </c>
      <c r="D158">
        <v>13230</v>
      </c>
      <c r="E158" t="s">
        <v>207</v>
      </c>
      <c r="F158" t="s">
        <v>152</v>
      </c>
      <c r="G158" t="s">
        <v>155</v>
      </c>
      <c r="H158">
        <v>2</v>
      </c>
      <c r="I158" s="5">
        <v>112.5966386554622</v>
      </c>
      <c r="J158" s="5">
        <f t="shared" si="2"/>
        <v>225.1932773109244</v>
      </c>
      <c r="K158" s="6" t="s">
        <v>77</v>
      </c>
      <c r="L158" s="6" t="s">
        <v>21</v>
      </c>
      <c r="M158" s="6" t="s">
        <v>31</v>
      </c>
      <c r="N158" t="s">
        <v>17</v>
      </c>
      <c r="O158" t="s">
        <v>16</v>
      </c>
    </row>
    <row r="159" spans="1:15" x14ac:dyDescent="0.45">
      <c r="A159">
        <v>90725908</v>
      </c>
      <c r="B159" s="4">
        <v>44295</v>
      </c>
      <c r="C159">
        <v>9588436</v>
      </c>
      <c r="D159">
        <v>11341</v>
      </c>
      <c r="E159" t="s">
        <v>185</v>
      </c>
      <c r="F159" t="s">
        <v>150</v>
      </c>
      <c r="G159" t="s">
        <v>154</v>
      </c>
      <c r="H159">
        <v>2</v>
      </c>
      <c r="I159" s="5">
        <v>63.857142857142854</v>
      </c>
      <c r="J159" s="5">
        <f t="shared" si="2"/>
        <v>127.71428571428571</v>
      </c>
      <c r="K159" s="6">
        <v>66763</v>
      </c>
      <c r="L159" s="6" t="s">
        <v>28</v>
      </c>
      <c r="M159" s="6" t="s">
        <v>61</v>
      </c>
      <c r="N159" t="s">
        <v>32</v>
      </c>
      <c r="O159" t="s">
        <v>30</v>
      </c>
    </row>
    <row r="160" spans="1:15" x14ac:dyDescent="0.45">
      <c r="A160">
        <v>90725908</v>
      </c>
      <c r="B160" s="4">
        <v>44295</v>
      </c>
      <c r="C160">
        <v>9588436</v>
      </c>
      <c r="D160">
        <v>12710</v>
      </c>
      <c r="E160" t="s">
        <v>228</v>
      </c>
      <c r="F160" t="s">
        <v>151</v>
      </c>
      <c r="G160" t="s">
        <v>155</v>
      </c>
      <c r="H160">
        <v>2</v>
      </c>
      <c r="I160" s="5">
        <v>259.65546218487395</v>
      </c>
      <c r="J160" s="5">
        <f t="shared" si="2"/>
        <v>519.31092436974791</v>
      </c>
      <c r="K160" s="6">
        <v>66763</v>
      </c>
      <c r="L160" s="6" t="s">
        <v>28</v>
      </c>
      <c r="M160" s="6" t="s">
        <v>61</v>
      </c>
      <c r="N160" t="s">
        <v>32</v>
      </c>
      <c r="O160" t="s">
        <v>30</v>
      </c>
    </row>
    <row r="161" spans="1:15" x14ac:dyDescent="0.45">
      <c r="A161">
        <v>90725908</v>
      </c>
      <c r="B161" s="4">
        <v>44295</v>
      </c>
      <c r="C161">
        <v>9588436</v>
      </c>
      <c r="D161">
        <v>13583</v>
      </c>
      <c r="E161" t="s">
        <v>184</v>
      </c>
      <c r="F161" t="s">
        <v>152</v>
      </c>
      <c r="G161" t="s">
        <v>154</v>
      </c>
      <c r="H161">
        <v>3</v>
      </c>
      <c r="I161" s="5">
        <v>110.07563025210085</v>
      </c>
      <c r="J161" s="5">
        <f t="shared" si="2"/>
        <v>330.22689075630257</v>
      </c>
      <c r="K161" s="6">
        <v>66763</v>
      </c>
      <c r="L161" s="6" t="s">
        <v>28</v>
      </c>
      <c r="M161" s="6" t="s">
        <v>61</v>
      </c>
      <c r="N161" t="s">
        <v>32</v>
      </c>
      <c r="O161" t="s">
        <v>30</v>
      </c>
    </row>
    <row r="162" spans="1:15" x14ac:dyDescent="0.45">
      <c r="A162">
        <v>53841600</v>
      </c>
      <c r="B162" s="4">
        <v>44295</v>
      </c>
      <c r="C162">
        <v>7371286</v>
      </c>
      <c r="D162">
        <v>12634</v>
      </c>
      <c r="E162" t="s">
        <v>202</v>
      </c>
      <c r="F162" t="s">
        <v>151</v>
      </c>
      <c r="G162" t="s">
        <v>154</v>
      </c>
      <c r="H162">
        <v>2</v>
      </c>
      <c r="I162" s="5">
        <v>265.53781512605042</v>
      </c>
      <c r="J162" s="5">
        <f t="shared" si="2"/>
        <v>531.07563025210084</v>
      </c>
      <c r="K162" s="6" t="s">
        <v>80</v>
      </c>
      <c r="L162" s="6" t="s">
        <v>21</v>
      </c>
      <c r="M162" s="6" t="s">
        <v>22</v>
      </c>
      <c r="N162" t="s">
        <v>15</v>
      </c>
      <c r="O162" t="s">
        <v>16</v>
      </c>
    </row>
    <row r="163" spans="1:15" x14ac:dyDescent="0.45">
      <c r="A163">
        <v>53841600</v>
      </c>
      <c r="B163" s="4">
        <v>44295</v>
      </c>
      <c r="C163">
        <v>7371286</v>
      </c>
      <c r="D163">
        <v>12899</v>
      </c>
      <c r="E163" t="s">
        <v>177</v>
      </c>
      <c r="F163" t="s">
        <v>151</v>
      </c>
      <c r="G163" t="s">
        <v>155</v>
      </c>
      <c r="H163">
        <v>2</v>
      </c>
      <c r="I163" s="5">
        <v>268.05882352941177</v>
      </c>
      <c r="J163" s="5">
        <f t="shared" si="2"/>
        <v>536.11764705882354</v>
      </c>
      <c r="K163" s="6" t="s">
        <v>80</v>
      </c>
      <c r="L163" s="6" t="s">
        <v>21</v>
      </c>
      <c r="M163" s="6" t="s">
        <v>22</v>
      </c>
      <c r="N163" t="s">
        <v>15</v>
      </c>
      <c r="O163" t="s">
        <v>16</v>
      </c>
    </row>
    <row r="164" spans="1:15" x14ac:dyDescent="0.45">
      <c r="A164">
        <v>53841600</v>
      </c>
      <c r="B164" s="4">
        <v>44295</v>
      </c>
      <c r="C164">
        <v>7371286</v>
      </c>
      <c r="D164">
        <v>13394</v>
      </c>
      <c r="E164" t="s">
        <v>214</v>
      </c>
      <c r="F164" t="s">
        <v>152</v>
      </c>
      <c r="G164" t="s">
        <v>154</v>
      </c>
      <c r="H164">
        <v>3</v>
      </c>
      <c r="I164" s="5">
        <v>123.52100840336136</v>
      </c>
      <c r="J164" s="5">
        <f t="shared" si="2"/>
        <v>370.56302521008411</v>
      </c>
      <c r="K164" s="6" t="s">
        <v>80</v>
      </c>
      <c r="L164" s="6" t="s">
        <v>21</v>
      </c>
      <c r="M164" s="6" t="s">
        <v>22</v>
      </c>
      <c r="N164" t="s">
        <v>15</v>
      </c>
      <c r="O164" t="s">
        <v>16</v>
      </c>
    </row>
    <row r="165" spans="1:15" x14ac:dyDescent="0.45">
      <c r="A165">
        <v>16564137</v>
      </c>
      <c r="B165" s="4">
        <v>44294</v>
      </c>
      <c r="C165">
        <v>8142747</v>
      </c>
      <c r="D165">
        <v>10557</v>
      </c>
      <c r="E165" t="s">
        <v>215</v>
      </c>
      <c r="F165" t="s">
        <v>174</v>
      </c>
      <c r="G165" t="s">
        <v>154</v>
      </c>
      <c r="H165">
        <v>3</v>
      </c>
      <c r="I165" s="5">
        <v>132.76470588235296</v>
      </c>
      <c r="J165" s="5">
        <f t="shared" si="2"/>
        <v>398.2941176470589</v>
      </c>
      <c r="K165" s="6">
        <v>97483</v>
      </c>
      <c r="L165" s="6" t="s">
        <v>13</v>
      </c>
      <c r="M165" s="6" t="s">
        <v>27</v>
      </c>
      <c r="N165" t="s">
        <v>32</v>
      </c>
      <c r="O165" t="s">
        <v>16</v>
      </c>
    </row>
    <row r="166" spans="1:15" x14ac:dyDescent="0.45">
      <c r="A166">
        <v>57186774</v>
      </c>
      <c r="B166" s="4">
        <v>44294</v>
      </c>
      <c r="C166">
        <v>1547173</v>
      </c>
      <c r="D166">
        <v>10430</v>
      </c>
      <c r="E166" t="s">
        <v>176</v>
      </c>
      <c r="F166" t="s">
        <v>174</v>
      </c>
      <c r="G166" t="s">
        <v>155</v>
      </c>
      <c r="H166">
        <v>3</v>
      </c>
      <c r="I166" s="5">
        <v>140.32773109243698</v>
      </c>
      <c r="J166" s="5">
        <f t="shared" si="2"/>
        <v>420.98319327731093</v>
      </c>
      <c r="K166" s="6">
        <v>22846</v>
      </c>
      <c r="L166" s="6" t="s">
        <v>19</v>
      </c>
      <c r="M166" s="6" t="s">
        <v>34</v>
      </c>
      <c r="N166" t="s">
        <v>17</v>
      </c>
      <c r="O166" t="s">
        <v>16</v>
      </c>
    </row>
    <row r="167" spans="1:15" x14ac:dyDescent="0.45">
      <c r="A167">
        <v>57186774</v>
      </c>
      <c r="B167" s="4">
        <v>44294</v>
      </c>
      <c r="C167">
        <v>1547173</v>
      </c>
      <c r="D167">
        <v>13397</v>
      </c>
      <c r="E167" t="s">
        <v>219</v>
      </c>
      <c r="F167" t="s">
        <v>152</v>
      </c>
      <c r="G167" t="s">
        <v>155</v>
      </c>
      <c r="H167">
        <v>3</v>
      </c>
      <c r="I167" s="5">
        <v>117.63865546218489</v>
      </c>
      <c r="J167" s="5">
        <f t="shared" si="2"/>
        <v>352.91596638655466</v>
      </c>
      <c r="K167" s="6">
        <v>22846</v>
      </c>
      <c r="L167" s="6" t="s">
        <v>19</v>
      </c>
      <c r="M167" s="6" t="s">
        <v>34</v>
      </c>
      <c r="N167" t="s">
        <v>17</v>
      </c>
      <c r="O167" t="s">
        <v>16</v>
      </c>
    </row>
    <row r="168" spans="1:15" x14ac:dyDescent="0.45">
      <c r="A168">
        <v>57186774</v>
      </c>
      <c r="B168" s="4">
        <v>44294</v>
      </c>
      <c r="C168">
        <v>1547173</v>
      </c>
      <c r="D168">
        <v>13583</v>
      </c>
      <c r="E168" t="s">
        <v>184</v>
      </c>
      <c r="F168" t="s">
        <v>152</v>
      </c>
      <c r="G168" t="s">
        <v>154</v>
      </c>
      <c r="H168">
        <v>3</v>
      </c>
      <c r="I168" s="5">
        <v>110.07563025210085</v>
      </c>
      <c r="J168" s="5">
        <f t="shared" si="2"/>
        <v>330.22689075630257</v>
      </c>
      <c r="K168" s="6">
        <v>22846</v>
      </c>
      <c r="L168" s="6" t="s">
        <v>19</v>
      </c>
      <c r="M168" s="6" t="s">
        <v>34</v>
      </c>
      <c r="N168" t="s">
        <v>17</v>
      </c>
      <c r="O168" t="s">
        <v>16</v>
      </c>
    </row>
    <row r="169" spans="1:15" x14ac:dyDescent="0.45">
      <c r="A169">
        <v>57131614</v>
      </c>
      <c r="B169" s="4">
        <v>44294</v>
      </c>
      <c r="C169">
        <v>2050856</v>
      </c>
      <c r="D169">
        <v>13405</v>
      </c>
      <c r="E169" t="s">
        <v>221</v>
      </c>
      <c r="F169" t="s">
        <v>152</v>
      </c>
      <c r="G169" t="s">
        <v>155</v>
      </c>
      <c r="H169">
        <v>2</v>
      </c>
      <c r="I169" s="5">
        <v>116.79831932773111</v>
      </c>
      <c r="J169" s="5">
        <f t="shared" si="2"/>
        <v>233.59663865546221</v>
      </c>
      <c r="K169" s="6">
        <v>64653</v>
      </c>
      <c r="L169" s="6" t="s">
        <v>28</v>
      </c>
      <c r="M169" s="6" t="s">
        <v>39</v>
      </c>
      <c r="N169" t="s">
        <v>32</v>
      </c>
      <c r="O169" t="s">
        <v>16</v>
      </c>
    </row>
    <row r="170" spans="1:15" x14ac:dyDescent="0.45">
      <c r="A170">
        <v>96587862</v>
      </c>
      <c r="B170" s="4">
        <v>44294</v>
      </c>
      <c r="C170">
        <v>1760298</v>
      </c>
      <c r="D170">
        <v>13363</v>
      </c>
      <c r="E170" t="s">
        <v>213</v>
      </c>
      <c r="F170" t="s">
        <v>152</v>
      </c>
      <c r="G170" t="s">
        <v>154</v>
      </c>
      <c r="H170">
        <v>2</v>
      </c>
      <c r="I170" s="5">
        <v>116.79831932773111</v>
      </c>
      <c r="J170" s="5">
        <f t="shared" si="2"/>
        <v>233.59663865546221</v>
      </c>
      <c r="K170" s="6">
        <v>97332</v>
      </c>
      <c r="L170" s="6" t="s">
        <v>13</v>
      </c>
      <c r="M170" s="6" t="s">
        <v>27</v>
      </c>
      <c r="N170" t="s">
        <v>32</v>
      </c>
      <c r="O170" t="s">
        <v>57</v>
      </c>
    </row>
    <row r="171" spans="1:15" x14ac:dyDescent="0.45">
      <c r="A171">
        <v>60329949</v>
      </c>
      <c r="B171" s="4">
        <v>44294</v>
      </c>
      <c r="C171">
        <v>3779899</v>
      </c>
      <c r="D171">
        <v>11310</v>
      </c>
      <c r="E171" t="s">
        <v>211</v>
      </c>
      <c r="F171" t="s">
        <v>150</v>
      </c>
      <c r="G171" t="s">
        <v>154</v>
      </c>
      <c r="H171">
        <v>3</v>
      </c>
      <c r="I171" s="5">
        <v>71.420168067226896</v>
      </c>
      <c r="J171" s="5">
        <f t="shared" si="2"/>
        <v>214.2605042016807</v>
      </c>
      <c r="K171" s="6">
        <v>97688</v>
      </c>
      <c r="L171" s="6" t="s">
        <v>13</v>
      </c>
      <c r="M171" s="6" t="s">
        <v>27</v>
      </c>
      <c r="N171" t="s">
        <v>17</v>
      </c>
      <c r="O171" t="s">
        <v>16</v>
      </c>
    </row>
    <row r="172" spans="1:15" x14ac:dyDescent="0.45">
      <c r="A172">
        <v>28023386</v>
      </c>
      <c r="B172" s="4">
        <v>44294</v>
      </c>
      <c r="C172">
        <v>2746595</v>
      </c>
      <c r="D172">
        <v>12551</v>
      </c>
      <c r="E172" t="s">
        <v>217</v>
      </c>
      <c r="F172" t="s">
        <v>151</v>
      </c>
      <c r="G172" t="s">
        <v>154</v>
      </c>
      <c r="H172">
        <v>2</v>
      </c>
      <c r="I172" s="5">
        <v>259.65546218487395</v>
      </c>
      <c r="J172" s="5">
        <f t="shared" si="2"/>
        <v>519.31092436974791</v>
      </c>
      <c r="K172" s="6">
        <v>47495</v>
      </c>
      <c r="L172" s="6" t="s">
        <v>28</v>
      </c>
      <c r="M172" s="6" t="s">
        <v>29</v>
      </c>
      <c r="N172" t="s">
        <v>15</v>
      </c>
      <c r="O172" t="s">
        <v>16</v>
      </c>
    </row>
    <row r="173" spans="1:15" x14ac:dyDescent="0.45">
      <c r="A173">
        <v>19130377</v>
      </c>
      <c r="B173" s="4">
        <v>44294</v>
      </c>
      <c r="C173">
        <v>2791931</v>
      </c>
      <c r="D173">
        <v>10561</v>
      </c>
      <c r="E173" t="s">
        <v>194</v>
      </c>
      <c r="F173" t="s">
        <v>174</v>
      </c>
      <c r="G173" t="s">
        <v>154</v>
      </c>
      <c r="H173">
        <v>3</v>
      </c>
      <c r="I173" s="5">
        <v>133.60504201680675</v>
      </c>
      <c r="J173" s="5">
        <f t="shared" si="2"/>
        <v>400.81512605042025</v>
      </c>
      <c r="K173" s="6">
        <v>33415</v>
      </c>
      <c r="L173" s="6" t="s">
        <v>28</v>
      </c>
      <c r="M173" s="6" t="s">
        <v>29</v>
      </c>
      <c r="N173" t="s">
        <v>35</v>
      </c>
      <c r="O173" t="s">
        <v>16</v>
      </c>
    </row>
    <row r="174" spans="1:15" x14ac:dyDescent="0.45">
      <c r="A174">
        <v>19130377</v>
      </c>
      <c r="B174" s="4">
        <v>44294</v>
      </c>
      <c r="C174">
        <v>2791931</v>
      </c>
      <c r="D174">
        <v>13397</v>
      </c>
      <c r="E174" t="s">
        <v>219</v>
      </c>
      <c r="F174" t="s">
        <v>152</v>
      </c>
      <c r="G174" t="s">
        <v>155</v>
      </c>
      <c r="H174">
        <v>3</v>
      </c>
      <c r="I174" s="5">
        <v>117.63865546218489</v>
      </c>
      <c r="J174" s="5">
        <f t="shared" si="2"/>
        <v>352.91596638655466</v>
      </c>
      <c r="K174" s="6">
        <v>33415</v>
      </c>
      <c r="L174" s="6" t="s">
        <v>28</v>
      </c>
      <c r="M174" s="6" t="s">
        <v>29</v>
      </c>
      <c r="N174" t="s">
        <v>35</v>
      </c>
      <c r="O174" t="s">
        <v>16</v>
      </c>
    </row>
    <row r="175" spans="1:15" x14ac:dyDescent="0.45">
      <c r="A175">
        <v>10043379</v>
      </c>
      <c r="B175" s="4">
        <v>44294</v>
      </c>
      <c r="C175">
        <v>5724539</v>
      </c>
      <c r="D175">
        <v>14002</v>
      </c>
      <c r="E175" t="s">
        <v>233</v>
      </c>
      <c r="F175" t="s">
        <v>237</v>
      </c>
      <c r="G175" t="s">
        <v>238</v>
      </c>
      <c r="H175">
        <v>1</v>
      </c>
      <c r="I175" s="5">
        <v>62.042016806722692</v>
      </c>
      <c r="J175" s="5">
        <f t="shared" si="2"/>
        <v>62.042016806722692</v>
      </c>
      <c r="K175" s="6">
        <v>45356</v>
      </c>
      <c r="L175" s="6" t="s">
        <v>28</v>
      </c>
      <c r="M175" s="6" t="s">
        <v>29</v>
      </c>
      <c r="N175" t="s">
        <v>17</v>
      </c>
      <c r="O175" t="s">
        <v>26</v>
      </c>
    </row>
    <row r="176" spans="1:15" x14ac:dyDescent="0.45">
      <c r="A176">
        <v>10190973</v>
      </c>
      <c r="B176" s="4">
        <v>44294</v>
      </c>
      <c r="C176">
        <v>1046143</v>
      </c>
      <c r="D176">
        <v>14002</v>
      </c>
      <c r="E176" t="s">
        <v>233</v>
      </c>
      <c r="F176" t="s">
        <v>237</v>
      </c>
      <c r="G176" t="s">
        <v>238</v>
      </c>
      <c r="H176">
        <v>1</v>
      </c>
      <c r="I176" s="5">
        <v>62.042016806722692</v>
      </c>
      <c r="J176" s="5">
        <f t="shared" si="2"/>
        <v>62.042016806722692</v>
      </c>
      <c r="K176" s="6">
        <v>81739</v>
      </c>
      <c r="L176" s="6" t="s">
        <v>13</v>
      </c>
      <c r="M176" s="6" t="s">
        <v>27</v>
      </c>
      <c r="N176" t="s">
        <v>23</v>
      </c>
      <c r="O176" t="s">
        <v>57</v>
      </c>
    </row>
    <row r="177" spans="1:15" x14ac:dyDescent="0.45">
      <c r="A177">
        <v>90983411</v>
      </c>
      <c r="B177" s="4">
        <v>44293</v>
      </c>
      <c r="C177">
        <v>5110905</v>
      </c>
      <c r="D177">
        <v>10352</v>
      </c>
      <c r="E177" t="s">
        <v>199</v>
      </c>
      <c r="F177" t="s">
        <v>174</v>
      </c>
      <c r="G177" t="s">
        <v>154</v>
      </c>
      <c r="H177">
        <v>3</v>
      </c>
      <c r="I177" s="5">
        <v>127.72268907563027</v>
      </c>
      <c r="J177" s="5">
        <f t="shared" si="2"/>
        <v>383.1680672268908</v>
      </c>
      <c r="K177" s="6">
        <v>37281</v>
      </c>
      <c r="L177" s="6" t="s">
        <v>28</v>
      </c>
      <c r="M177" s="6" t="s">
        <v>39</v>
      </c>
      <c r="N177" t="s">
        <v>17</v>
      </c>
      <c r="O177" t="s">
        <v>26</v>
      </c>
    </row>
    <row r="178" spans="1:15" x14ac:dyDescent="0.45">
      <c r="A178">
        <v>90983411</v>
      </c>
      <c r="B178" s="4">
        <v>44293</v>
      </c>
      <c r="C178">
        <v>5110905</v>
      </c>
      <c r="D178">
        <v>13699</v>
      </c>
      <c r="E178" t="s">
        <v>223</v>
      </c>
      <c r="F178" t="s">
        <v>152</v>
      </c>
      <c r="G178" t="s">
        <v>155</v>
      </c>
      <c r="H178">
        <v>3</v>
      </c>
      <c r="I178" s="5">
        <v>119.31932773109244</v>
      </c>
      <c r="J178" s="5">
        <f t="shared" si="2"/>
        <v>357.9579831932773</v>
      </c>
      <c r="K178" s="6">
        <v>37281</v>
      </c>
      <c r="L178" s="6" t="s">
        <v>28</v>
      </c>
      <c r="M178" s="6" t="s">
        <v>39</v>
      </c>
      <c r="N178" t="s">
        <v>17</v>
      </c>
      <c r="O178" t="s">
        <v>26</v>
      </c>
    </row>
    <row r="179" spans="1:15" x14ac:dyDescent="0.45">
      <c r="A179">
        <v>74215494</v>
      </c>
      <c r="B179" s="4">
        <v>44293</v>
      </c>
      <c r="C179">
        <v>7047859</v>
      </c>
      <c r="D179">
        <v>12086</v>
      </c>
      <c r="E179" t="s">
        <v>206</v>
      </c>
      <c r="F179" t="s">
        <v>151</v>
      </c>
      <c r="G179" t="s">
        <v>154</v>
      </c>
      <c r="H179">
        <v>1</v>
      </c>
      <c r="I179" s="5">
        <v>248.73109243697482</v>
      </c>
      <c r="J179" s="5">
        <f t="shared" si="2"/>
        <v>248.73109243697482</v>
      </c>
      <c r="K179" s="6">
        <v>79677</v>
      </c>
      <c r="L179" s="6" t="s">
        <v>13</v>
      </c>
      <c r="M179" s="6" t="s">
        <v>14</v>
      </c>
      <c r="N179" t="s">
        <v>23</v>
      </c>
      <c r="O179" t="s">
        <v>18</v>
      </c>
    </row>
    <row r="180" spans="1:15" x14ac:dyDescent="0.45">
      <c r="A180">
        <v>74215494</v>
      </c>
      <c r="B180" s="4">
        <v>44293</v>
      </c>
      <c r="C180">
        <v>7047859</v>
      </c>
      <c r="D180">
        <v>12849</v>
      </c>
      <c r="E180" t="s">
        <v>200</v>
      </c>
      <c r="F180" t="s">
        <v>151</v>
      </c>
      <c r="G180" t="s">
        <v>154</v>
      </c>
      <c r="H180">
        <v>2</v>
      </c>
      <c r="I180" s="5">
        <v>255.45378151260505</v>
      </c>
      <c r="J180" s="5">
        <f t="shared" si="2"/>
        <v>510.9075630252101</v>
      </c>
      <c r="K180" s="6">
        <v>79677</v>
      </c>
      <c r="L180" s="6" t="s">
        <v>13</v>
      </c>
      <c r="M180" s="6" t="s">
        <v>14</v>
      </c>
      <c r="N180" t="s">
        <v>23</v>
      </c>
      <c r="O180" t="s">
        <v>18</v>
      </c>
    </row>
    <row r="181" spans="1:15" x14ac:dyDescent="0.45">
      <c r="A181">
        <v>74215494</v>
      </c>
      <c r="B181" s="4">
        <v>44293</v>
      </c>
      <c r="C181">
        <v>7047859</v>
      </c>
      <c r="D181">
        <v>13394</v>
      </c>
      <c r="E181" t="s">
        <v>214</v>
      </c>
      <c r="F181" t="s">
        <v>152</v>
      </c>
      <c r="G181" t="s">
        <v>154</v>
      </c>
      <c r="H181">
        <v>3</v>
      </c>
      <c r="I181" s="5">
        <v>123.52100840336136</v>
      </c>
      <c r="J181" s="5">
        <f t="shared" si="2"/>
        <v>370.56302521008411</v>
      </c>
      <c r="K181" s="6">
        <v>79677</v>
      </c>
      <c r="L181" s="6" t="s">
        <v>13</v>
      </c>
      <c r="M181" s="6" t="s">
        <v>14</v>
      </c>
      <c r="N181" t="s">
        <v>23</v>
      </c>
      <c r="O181" t="s">
        <v>18</v>
      </c>
    </row>
    <row r="182" spans="1:15" x14ac:dyDescent="0.45">
      <c r="A182">
        <v>42016603</v>
      </c>
      <c r="B182" s="4">
        <v>44293</v>
      </c>
      <c r="C182">
        <v>1908006</v>
      </c>
      <c r="D182">
        <v>11518</v>
      </c>
      <c r="E182" t="s">
        <v>216</v>
      </c>
      <c r="F182" t="s">
        <v>150</v>
      </c>
      <c r="G182" t="s">
        <v>154</v>
      </c>
      <c r="H182">
        <v>3</v>
      </c>
      <c r="I182" s="5">
        <v>63.016806722689076</v>
      </c>
      <c r="J182" s="5">
        <f t="shared" si="2"/>
        <v>189.05042016806723</v>
      </c>
      <c r="K182" s="6">
        <v>14641</v>
      </c>
      <c r="L182" s="6" t="s">
        <v>21</v>
      </c>
      <c r="M182" s="6" t="s">
        <v>31</v>
      </c>
      <c r="N182" t="s">
        <v>23</v>
      </c>
      <c r="O182" t="s">
        <v>16</v>
      </c>
    </row>
    <row r="183" spans="1:15" x14ac:dyDescent="0.45">
      <c r="A183">
        <v>42016603</v>
      </c>
      <c r="B183" s="4">
        <v>44293</v>
      </c>
      <c r="C183">
        <v>1908006</v>
      </c>
      <c r="D183">
        <v>11175</v>
      </c>
      <c r="E183" t="s">
        <v>229</v>
      </c>
      <c r="F183" t="s">
        <v>150</v>
      </c>
      <c r="G183" t="s">
        <v>155</v>
      </c>
      <c r="H183">
        <v>2</v>
      </c>
      <c r="I183" s="5">
        <v>71.420168067226896</v>
      </c>
      <c r="J183" s="5">
        <f t="shared" si="2"/>
        <v>142.84033613445379</v>
      </c>
      <c r="K183" s="6">
        <v>14641</v>
      </c>
      <c r="L183" s="6" t="s">
        <v>21</v>
      </c>
      <c r="M183" s="6" t="s">
        <v>31</v>
      </c>
      <c r="N183" t="s">
        <v>23</v>
      </c>
      <c r="O183" t="s">
        <v>16</v>
      </c>
    </row>
    <row r="184" spans="1:15" x14ac:dyDescent="0.45">
      <c r="A184">
        <v>42016603</v>
      </c>
      <c r="B184" s="4">
        <v>44293</v>
      </c>
      <c r="C184">
        <v>1908006</v>
      </c>
      <c r="D184">
        <v>11036</v>
      </c>
      <c r="E184" t="s">
        <v>227</v>
      </c>
      <c r="F184" t="s">
        <v>150</v>
      </c>
      <c r="G184" t="s">
        <v>155</v>
      </c>
      <c r="H184">
        <v>3</v>
      </c>
      <c r="I184" s="5">
        <v>68.058823529411768</v>
      </c>
      <c r="J184" s="5">
        <f t="shared" si="2"/>
        <v>204.1764705882353</v>
      </c>
      <c r="K184" s="6">
        <v>14641</v>
      </c>
      <c r="L184" s="6" t="s">
        <v>21</v>
      </c>
      <c r="M184" s="6" t="s">
        <v>31</v>
      </c>
      <c r="N184" t="s">
        <v>23</v>
      </c>
      <c r="O184" t="s">
        <v>16</v>
      </c>
    </row>
    <row r="185" spans="1:15" x14ac:dyDescent="0.45">
      <c r="A185">
        <v>42016603</v>
      </c>
      <c r="B185" s="4">
        <v>44293</v>
      </c>
      <c r="C185">
        <v>1908006</v>
      </c>
      <c r="D185">
        <v>11733</v>
      </c>
      <c r="E185" t="s">
        <v>182</v>
      </c>
      <c r="F185" t="s">
        <v>150</v>
      </c>
      <c r="G185" t="s">
        <v>155</v>
      </c>
      <c r="H185">
        <v>3</v>
      </c>
      <c r="I185" s="5">
        <v>73.100840336134453</v>
      </c>
      <c r="J185" s="5">
        <f t="shared" si="2"/>
        <v>219.30252100840335</v>
      </c>
      <c r="K185" s="6">
        <v>14641</v>
      </c>
      <c r="L185" s="6" t="s">
        <v>21</v>
      </c>
      <c r="M185" s="6" t="s">
        <v>31</v>
      </c>
      <c r="N185" t="s">
        <v>23</v>
      </c>
      <c r="O185" t="s">
        <v>16</v>
      </c>
    </row>
    <row r="186" spans="1:15" x14ac:dyDescent="0.45">
      <c r="A186">
        <v>42016603</v>
      </c>
      <c r="B186" s="4">
        <v>44293</v>
      </c>
      <c r="C186">
        <v>1908006</v>
      </c>
      <c r="D186">
        <v>13363</v>
      </c>
      <c r="E186" t="s">
        <v>213</v>
      </c>
      <c r="F186" t="s">
        <v>152</v>
      </c>
      <c r="G186" t="s">
        <v>154</v>
      </c>
      <c r="H186">
        <v>2</v>
      </c>
      <c r="I186" s="5">
        <v>116.79831932773111</v>
      </c>
      <c r="J186" s="5">
        <f t="shared" si="2"/>
        <v>233.59663865546221</v>
      </c>
      <c r="K186" s="6">
        <v>14641</v>
      </c>
      <c r="L186" s="6" t="s">
        <v>21</v>
      </c>
      <c r="M186" s="6" t="s">
        <v>31</v>
      </c>
      <c r="N186" t="s">
        <v>23</v>
      </c>
      <c r="O186" t="s">
        <v>16</v>
      </c>
    </row>
    <row r="187" spans="1:15" x14ac:dyDescent="0.45">
      <c r="A187">
        <v>74215494</v>
      </c>
      <c r="B187" s="4">
        <v>44293</v>
      </c>
      <c r="C187">
        <v>7047859</v>
      </c>
      <c r="D187">
        <v>11040</v>
      </c>
      <c r="E187" t="s">
        <v>191</v>
      </c>
      <c r="F187" t="s">
        <v>150</v>
      </c>
      <c r="G187" t="s">
        <v>155</v>
      </c>
      <c r="H187">
        <v>3</v>
      </c>
      <c r="I187" s="5">
        <v>65.537815126050418</v>
      </c>
      <c r="J187" s="5">
        <f t="shared" si="2"/>
        <v>196.61344537815125</v>
      </c>
      <c r="K187" s="6">
        <v>79677</v>
      </c>
      <c r="L187" s="6" t="s">
        <v>13</v>
      </c>
      <c r="M187" s="6" t="s">
        <v>14</v>
      </c>
      <c r="N187" t="s">
        <v>23</v>
      </c>
      <c r="O187" t="s">
        <v>18</v>
      </c>
    </row>
    <row r="188" spans="1:15" x14ac:dyDescent="0.45">
      <c r="A188">
        <v>74215494</v>
      </c>
      <c r="B188" s="4">
        <v>44293</v>
      </c>
      <c r="C188">
        <v>7047859</v>
      </c>
      <c r="D188">
        <v>11156</v>
      </c>
      <c r="E188" t="s">
        <v>193</v>
      </c>
      <c r="F188" t="s">
        <v>150</v>
      </c>
      <c r="G188" t="s">
        <v>154</v>
      </c>
      <c r="H188">
        <v>2</v>
      </c>
      <c r="I188" s="5">
        <v>74.78151260504201</v>
      </c>
      <c r="J188" s="5">
        <f t="shared" si="2"/>
        <v>149.56302521008402</v>
      </c>
      <c r="K188" s="6">
        <v>79677</v>
      </c>
      <c r="L188" s="6" t="s">
        <v>13</v>
      </c>
      <c r="M188" s="6" t="s">
        <v>14</v>
      </c>
      <c r="N188" t="s">
        <v>23</v>
      </c>
      <c r="O188" t="s">
        <v>18</v>
      </c>
    </row>
    <row r="189" spans="1:15" x14ac:dyDescent="0.45">
      <c r="A189">
        <v>97364533</v>
      </c>
      <c r="B189" s="4">
        <v>44292</v>
      </c>
      <c r="C189">
        <v>5566808</v>
      </c>
      <c r="D189">
        <v>10381</v>
      </c>
      <c r="E189" t="s">
        <v>205</v>
      </c>
      <c r="F189" t="s">
        <v>174</v>
      </c>
      <c r="G189" t="s">
        <v>155</v>
      </c>
      <c r="H189">
        <v>2</v>
      </c>
      <c r="I189" s="5">
        <v>132.76470588235296</v>
      </c>
      <c r="J189" s="5">
        <f t="shared" si="2"/>
        <v>265.52941176470591</v>
      </c>
      <c r="K189" s="6">
        <v>53111</v>
      </c>
      <c r="L189" s="6" t="s">
        <v>28</v>
      </c>
      <c r="M189" s="6" t="s">
        <v>29</v>
      </c>
      <c r="N189" t="s">
        <v>17</v>
      </c>
      <c r="O189" t="s">
        <v>57</v>
      </c>
    </row>
    <row r="190" spans="1:15" x14ac:dyDescent="0.45">
      <c r="A190">
        <v>97364533</v>
      </c>
      <c r="B190" s="4">
        <v>44292</v>
      </c>
      <c r="C190">
        <v>5566808</v>
      </c>
      <c r="D190">
        <v>12086</v>
      </c>
      <c r="E190" t="s">
        <v>206</v>
      </c>
      <c r="F190" t="s">
        <v>151</v>
      </c>
      <c r="G190" t="s">
        <v>154</v>
      </c>
      <c r="H190">
        <v>2</v>
      </c>
      <c r="I190" s="5">
        <v>248.73109243697482</v>
      </c>
      <c r="J190" s="5">
        <f t="shared" si="2"/>
        <v>497.46218487394964</v>
      </c>
      <c r="K190" s="6">
        <v>53111</v>
      </c>
      <c r="L190" s="6" t="s">
        <v>28</v>
      </c>
      <c r="M190" s="6" t="s">
        <v>29</v>
      </c>
      <c r="N190" t="s">
        <v>17</v>
      </c>
      <c r="O190" t="s">
        <v>57</v>
      </c>
    </row>
    <row r="191" spans="1:15" x14ac:dyDescent="0.45">
      <c r="A191">
        <v>84446119</v>
      </c>
      <c r="B191" s="4">
        <v>44292</v>
      </c>
      <c r="C191">
        <v>4891243</v>
      </c>
      <c r="D191">
        <v>11310</v>
      </c>
      <c r="E191" t="s">
        <v>211</v>
      </c>
      <c r="F191" t="s">
        <v>150</v>
      </c>
      <c r="G191" t="s">
        <v>154</v>
      </c>
      <c r="H191">
        <v>3</v>
      </c>
      <c r="I191" s="5">
        <v>71.420168067226896</v>
      </c>
      <c r="J191" s="5">
        <f t="shared" si="2"/>
        <v>214.2605042016807</v>
      </c>
      <c r="K191" s="6">
        <v>17166</v>
      </c>
      <c r="L191" s="6" t="s">
        <v>19</v>
      </c>
      <c r="M191" s="6" t="s">
        <v>47</v>
      </c>
      <c r="N191" t="s">
        <v>32</v>
      </c>
      <c r="O191" t="s">
        <v>18</v>
      </c>
    </row>
    <row r="192" spans="1:15" x14ac:dyDescent="0.45">
      <c r="A192">
        <v>84446119</v>
      </c>
      <c r="B192" s="4">
        <v>44292</v>
      </c>
      <c r="C192">
        <v>4891243</v>
      </c>
      <c r="D192">
        <v>12149</v>
      </c>
      <c r="E192" t="s">
        <v>232</v>
      </c>
      <c r="F192" t="s">
        <v>151</v>
      </c>
      <c r="G192" t="s">
        <v>155</v>
      </c>
      <c r="H192">
        <v>3</v>
      </c>
      <c r="I192" s="5">
        <v>264.69747899159665</v>
      </c>
      <c r="J192" s="5">
        <f t="shared" si="2"/>
        <v>794.09243697478996</v>
      </c>
      <c r="K192" s="6">
        <v>17166</v>
      </c>
      <c r="L192" s="6" t="s">
        <v>19</v>
      </c>
      <c r="M192" s="6" t="s">
        <v>47</v>
      </c>
      <c r="N192" t="s">
        <v>32</v>
      </c>
      <c r="O192" t="s">
        <v>18</v>
      </c>
    </row>
    <row r="193" spans="1:15" x14ac:dyDescent="0.45">
      <c r="A193">
        <v>84446119</v>
      </c>
      <c r="B193" s="4">
        <v>44292</v>
      </c>
      <c r="C193">
        <v>4891243</v>
      </c>
      <c r="D193">
        <v>12098</v>
      </c>
      <c r="E193" t="s">
        <v>212</v>
      </c>
      <c r="F193" t="s">
        <v>151</v>
      </c>
      <c r="G193" t="s">
        <v>154</v>
      </c>
      <c r="H193">
        <v>3</v>
      </c>
      <c r="I193" s="5">
        <v>257.97478991596643</v>
      </c>
      <c r="J193" s="5">
        <f t="shared" si="2"/>
        <v>773.92436974789928</v>
      </c>
      <c r="K193" s="6">
        <v>17166</v>
      </c>
      <c r="L193" s="6" t="s">
        <v>19</v>
      </c>
      <c r="M193" s="6" t="s">
        <v>47</v>
      </c>
      <c r="N193" t="s">
        <v>32</v>
      </c>
      <c r="O193" t="s">
        <v>18</v>
      </c>
    </row>
    <row r="194" spans="1:15" x14ac:dyDescent="0.45">
      <c r="A194">
        <v>69716436</v>
      </c>
      <c r="B194" s="4">
        <v>44292</v>
      </c>
      <c r="C194">
        <v>7752808</v>
      </c>
      <c r="D194">
        <v>11036</v>
      </c>
      <c r="E194" t="s">
        <v>227</v>
      </c>
      <c r="F194" t="s">
        <v>150</v>
      </c>
      <c r="G194" t="s">
        <v>155</v>
      </c>
      <c r="H194">
        <v>2</v>
      </c>
      <c r="I194" s="5">
        <v>68.058823529411768</v>
      </c>
      <c r="J194" s="5">
        <f t="shared" ref="J194:J257" si="3">H194*I194</f>
        <v>136.11764705882354</v>
      </c>
      <c r="K194" s="6">
        <v>49377</v>
      </c>
      <c r="L194" s="6" t="s">
        <v>19</v>
      </c>
      <c r="M194" s="6" t="s">
        <v>20</v>
      </c>
      <c r="N194" t="s">
        <v>15</v>
      </c>
      <c r="O194" t="s">
        <v>18</v>
      </c>
    </row>
    <row r="195" spans="1:15" x14ac:dyDescent="0.45">
      <c r="A195">
        <v>47600179</v>
      </c>
      <c r="B195" s="4">
        <v>44292</v>
      </c>
      <c r="C195">
        <v>7512982</v>
      </c>
      <c r="D195">
        <v>10722</v>
      </c>
      <c r="E195" t="s">
        <v>192</v>
      </c>
      <c r="F195" t="s">
        <v>174</v>
      </c>
      <c r="G195" t="s">
        <v>154</v>
      </c>
      <c r="H195">
        <v>3</v>
      </c>
      <c r="I195" s="5">
        <v>136.96638655462186</v>
      </c>
      <c r="J195" s="5">
        <f t="shared" si="3"/>
        <v>410.89915966386559</v>
      </c>
      <c r="K195" s="6">
        <v>34369</v>
      </c>
      <c r="L195" s="6" t="s">
        <v>28</v>
      </c>
      <c r="M195" s="6" t="s">
        <v>39</v>
      </c>
      <c r="N195" t="s">
        <v>23</v>
      </c>
      <c r="O195" t="s">
        <v>16</v>
      </c>
    </row>
    <row r="196" spans="1:15" x14ac:dyDescent="0.45">
      <c r="A196">
        <v>47600179</v>
      </c>
      <c r="B196" s="4">
        <v>44292</v>
      </c>
      <c r="C196">
        <v>7512982</v>
      </c>
      <c r="D196">
        <v>11969</v>
      </c>
      <c r="E196" t="s">
        <v>195</v>
      </c>
      <c r="F196" t="s">
        <v>150</v>
      </c>
      <c r="G196" t="s">
        <v>155</v>
      </c>
      <c r="H196">
        <v>3</v>
      </c>
      <c r="I196" s="5">
        <v>66.378151260504197</v>
      </c>
      <c r="J196" s="5">
        <f t="shared" si="3"/>
        <v>199.1344537815126</v>
      </c>
      <c r="K196" s="6">
        <v>34369</v>
      </c>
      <c r="L196" s="6" t="s">
        <v>28</v>
      </c>
      <c r="M196" s="6" t="s">
        <v>39</v>
      </c>
      <c r="N196" t="s">
        <v>23</v>
      </c>
      <c r="O196" t="s">
        <v>16</v>
      </c>
    </row>
    <row r="197" spans="1:15" x14ac:dyDescent="0.45">
      <c r="A197">
        <v>47600179</v>
      </c>
      <c r="B197" s="4">
        <v>44292</v>
      </c>
      <c r="C197">
        <v>7512982</v>
      </c>
      <c r="D197">
        <v>13363</v>
      </c>
      <c r="E197" t="s">
        <v>213</v>
      </c>
      <c r="F197" t="s">
        <v>152</v>
      </c>
      <c r="G197" t="s">
        <v>154</v>
      </c>
      <c r="H197">
        <v>3</v>
      </c>
      <c r="I197" s="5">
        <v>116.79831932773111</v>
      </c>
      <c r="J197" s="5">
        <f t="shared" si="3"/>
        <v>350.39495798319331</v>
      </c>
      <c r="K197" s="6">
        <v>34369</v>
      </c>
      <c r="L197" s="6" t="s">
        <v>28</v>
      </c>
      <c r="M197" s="6" t="s">
        <v>39</v>
      </c>
      <c r="N197" t="s">
        <v>23</v>
      </c>
      <c r="O197" t="s">
        <v>16</v>
      </c>
    </row>
    <row r="198" spans="1:15" x14ac:dyDescent="0.45">
      <c r="A198">
        <v>36906670</v>
      </c>
      <c r="B198" s="4">
        <v>44292</v>
      </c>
      <c r="C198">
        <v>5054917</v>
      </c>
      <c r="D198">
        <v>11518</v>
      </c>
      <c r="E198" t="s">
        <v>216</v>
      </c>
      <c r="F198" t="s">
        <v>150</v>
      </c>
      <c r="G198" t="s">
        <v>154</v>
      </c>
      <c r="H198">
        <v>3</v>
      </c>
      <c r="I198" s="5">
        <v>63.016806722689076</v>
      </c>
      <c r="J198" s="5">
        <f t="shared" si="3"/>
        <v>189.05042016806723</v>
      </c>
      <c r="K198" s="6">
        <v>47623</v>
      </c>
      <c r="L198" s="6" t="s">
        <v>28</v>
      </c>
      <c r="M198" s="6" t="s">
        <v>29</v>
      </c>
      <c r="N198" t="s">
        <v>17</v>
      </c>
      <c r="O198" t="s">
        <v>16</v>
      </c>
    </row>
    <row r="199" spans="1:15" x14ac:dyDescent="0.45">
      <c r="A199">
        <v>36906670</v>
      </c>
      <c r="B199" s="4">
        <v>44292</v>
      </c>
      <c r="C199">
        <v>5054917</v>
      </c>
      <c r="D199">
        <v>11081</v>
      </c>
      <c r="E199" t="s">
        <v>218</v>
      </c>
      <c r="F199" t="s">
        <v>150</v>
      </c>
      <c r="G199" t="s">
        <v>155</v>
      </c>
      <c r="H199">
        <v>3</v>
      </c>
      <c r="I199" s="5">
        <v>70.579831932773104</v>
      </c>
      <c r="J199" s="5">
        <f t="shared" si="3"/>
        <v>211.7394957983193</v>
      </c>
      <c r="K199" s="6">
        <v>47623</v>
      </c>
      <c r="L199" s="6" t="s">
        <v>28</v>
      </c>
      <c r="M199" s="6" t="s">
        <v>29</v>
      </c>
      <c r="N199" t="s">
        <v>17</v>
      </c>
      <c r="O199" t="s">
        <v>16</v>
      </c>
    </row>
    <row r="200" spans="1:15" x14ac:dyDescent="0.45">
      <c r="A200">
        <v>43277443</v>
      </c>
      <c r="B200" s="4">
        <v>44292</v>
      </c>
      <c r="C200">
        <v>3005497</v>
      </c>
      <c r="D200">
        <v>11431</v>
      </c>
      <c r="E200" t="s">
        <v>209</v>
      </c>
      <c r="F200" t="s">
        <v>150</v>
      </c>
      <c r="G200" t="s">
        <v>155</v>
      </c>
      <c r="H200">
        <v>3</v>
      </c>
      <c r="I200" s="5">
        <v>63.857142857142854</v>
      </c>
      <c r="J200" s="5">
        <f t="shared" si="3"/>
        <v>191.57142857142856</v>
      </c>
      <c r="K200" s="6">
        <v>95460</v>
      </c>
      <c r="L200" s="6" t="s">
        <v>13</v>
      </c>
      <c r="M200" s="6" t="s">
        <v>27</v>
      </c>
      <c r="N200" t="s">
        <v>17</v>
      </c>
      <c r="O200" t="s">
        <v>16</v>
      </c>
    </row>
    <row r="201" spans="1:15" x14ac:dyDescent="0.45">
      <c r="A201">
        <v>89567101</v>
      </c>
      <c r="B201" s="4">
        <v>44291</v>
      </c>
      <c r="C201">
        <v>9844796</v>
      </c>
      <c r="D201">
        <v>12849</v>
      </c>
      <c r="E201" t="s">
        <v>200</v>
      </c>
      <c r="F201" t="s">
        <v>151</v>
      </c>
      <c r="G201" t="s">
        <v>154</v>
      </c>
      <c r="H201">
        <v>2</v>
      </c>
      <c r="I201" s="5">
        <v>255.45378151260505</v>
      </c>
      <c r="J201" s="5">
        <f t="shared" si="3"/>
        <v>510.9075630252101</v>
      </c>
      <c r="K201" s="6">
        <v>69214</v>
      </c>
      <c r="L201" s="6" t="s">
        <v>13</v>
      </c>
      <c r="M201" s="6" t="s">
        <v>14</v>
      </c>
      <c r="N201" t="s">
        <v>17</v>
      </c>
      <c r="O201" t="s">
        <v>30</v>
      </c>
    </row>
    <row r="202" spans="1:15" x14ac:dyDescent="0.45">
      <c r="A202">
        <v>89567101</v>
      </c>
      <c r="B202" s="4">
        <v>44291</v>
      </c>
      <c r="C202">
        <v>9844796</v>
      </c>
      <c r="D202">
        <v>10538</v>
      </c>
      <c r="E202" t="s">
        <v>226</v>
      </c>
      <c r="F202" t="s">
        <v>174</v>
      </c>
      <c r="G202" t="s">
        <v>154</v>
      </c>
      <c r="H202">
        <v>3</v>
      </c>
      <c r="I202" s="5">
        <v>130.24369747899161</v>
      </c>
      <c r="J202" s="5">
        <f t="shared" si="3"/>
        <v>390.73109243697479</v>
      </c>
      <c r="K202" s="6">
        <v>69214</v>
      </c>
      <c r="L202" s="6" t="s">
        <v>13</v>
      </c>
      <c r="M202" s="6" t="s">
        <v>14</v>
      </c>
      <c r="N202" t="s">
        <v>17</v>
      </c>
      <c r="O202" t="s">
        <v>30</v>
      </c>
    </row>
    <row r="203" spans="1:15" x14ac:dyDescent="0.45">
      <c r="A203">
        <v>89567101</v>
      </c>
      <c r="B203" s="4">
        <v>44291</v>
      </c>
      <c r="C203">
        <v>9844796</v>
      </c>
      <c r="D203">
        <v>13071</v>
      </c>
      <c r="E203" t="s">
        <v>180</v>
      </c>
      <c r="F203" t="s">
        <v>152</v>
      </c>
      <c r="G203" t="s">
        <v>154</v>
      </c>
      <c r="H203">
        <v>2</v>
      </c>
      <c r="I203" s="5">
        <v>122.68067226890757</v>
      </c>
      <c r="J203" s="5">
        <f t="shared" si="3"/>
        <v>245.36134453781514</v>
      </c>
      <c r="K203" s="6">
        <v>69214</v>
      </c>
      <c r="L203" s="6" t="s">
        <v>13</v>
      </c>
      <c r="M203" s="6" t="s">
        <v>14</v>
      </c>
      <c r="N203" t="s">
        <v>17</v>
      </c>
      <c r="O203" t="s">
        <v>30</v>
      </c>
    </row>
    <row r="204" spans="1:15" x14ac:dyDescent="0.45">
      <c r="A204">
        <v>80909979</v>
      </c>
      <c r="B204" s="4">
        <v>44290</v>
      </c>
      <c r="C204">
        <v>1868232</v>
      </c>
      <c r="D204">
        <v>13583</v>
      </c>
      <c r="E204" t="s">
        <v>184</v>
      </c>
      <c r="F204" t="s">
        <v>152</v>
      </c>
      <c r="G204" t="s">
        <v>154</v>
      </c>
      <c r="H204">
        <v>2</v>
      </c>
      <c r="I204" s="5">
        <v>110.07563025210085</v>
      </c>
      <c r="J204" s="5">
        <f t="shared" si="3"/>
        <v>220.1512605042017</v>
      </c>
      <c r="K204" s="6" t="s">
        <v>91</v>
      </c>
      <c r="L204" s="6" t="s">
        <v>21</v>
      </c>
      <c r="M204" s="6" t="s">
        <v>25</v>
      </c>
      <c r="N204" t="s">
        <v>32</v>
      </c>
      <c r="O204" t="s">
        <v>18</v>
      </c>
    </row>
    <row r="205" spans="1:15" x14ac:dyDescent="0.45">
      <c r="A205">
        <v>62203421</v>
      </c>
      <c r="B205" s="4">
        <v>44290</v>
      </c>
      <c r="C205">
        <v>3876637</v>
      </c>
      <c r="D205">
        <v>12899</v>
      </c>
      <c r="E205" t="s">
        <v>177</v>
      </c>
      <c r="F205" t="s">
        <v>151</v>
      </c>
      <c r="G205" t="s">
        <v>155</v>
      </c>
      <c r="H205">
        <v>2</v>
      </c>
      <c r="I205" s="5">
        <v>268.05882352941177</v>
      </c>
      <c r="J205" s="5">
        <f t="shared" si="3"/>
        <v>536.11764705882354</v>
      </c>
      <c r="K205" s="6">
        <v>16845</v>
      </c>
      <c r="L205" s="6" t="s">
        <v>21</v>
      </c>
      <c r="M205" s="6" t="s">
        <v>31</v>
      </c>
      <c r="N205" t="s">
        <v>17</v>
      </c>
      <c r="O205" t="s">
        <v>16</v>
      </c>
    </row>
    <row r="206" spans="1:15" x14ac:dyDescent="0.45">
      <c r="A206">
        <v>62203421</v>
      </c>
      <c r="B206" s="4">
        <v>44290</v>
      </c>
      <c r="C206">
        <v>3876637</v>
      </c>
      <c r="D206">
        <v>13405</v>
      </c>
      <c r="E206" t="s">
        <v>221</v>
      </c>
      <c r="F206" t="s">
        <v>152</v>
      </c>
      <c r="G206" t="s">
        <v>155</v>
      </c>
      <c r="H206">
        <v>2</v>
      </c>
      <c r="I206" s="5">
        <v>116.79831932773111</v>
      </c>
      <c r="J206" s="5">
        <f t="shared" si="3"/>
        <v>233.59663865546221</v>
      </c>
      <c r="K206" s="6">
        <v>16845</v>
      </c>
      <c r="L206" s="6" t="s">
        <v>21</v>
      </c>
      <c r="M206" s="6" t="s">
        <v>31</v>
      </c>
      <c r="N206" t="s">
        <v>17</v>
      </c>
      <c r="O206" t="s">
        <v>16</v>
      </c>
    </row>
    <row r="207" spans="1:15" x14ac:dyDescent="0.45">
      <c r="A207">
        <v>62203421</v>
      </c>
      <c r="B207" s="4">
        <v>44290</v>
      </c>
      <c r="C207">
        <v>3876637</v>
      </c>
      <c r="D207">
        <v>13111</v>
      </c>
      <c r="E207" t="s">
        <v>178</v>
      </c>
      <c r="F207" t="s">
        <v>152</v>
      </c>
      <c r="G207" t="s">
        <v>155</v>
      </c>
      <c r="H207">
        <v>3</v>
      </c>
      <c r="I207" s="5">
        <v>113.43697478991598</v>
      </c>
      <c r="J207" s="5">
        <f t="shared" si="3"/>
        <v>340.31092436974791</v>
      </c>
      <c r="K207" s="6">
        <v>16845</v>
      </c>
      <c r="L207" s="6" t="s">
        <v>21</v>
      </c>
      <c r="M207" s="6" t="s">
        <v>31</v>
      </c>
      <c r="N207" t="s">
        <v>17</v>
      </c>
      <c r="O207" t="s">
        <v>16</v>
      </c>
    </row>
    <row r="208" spans="1:15" x14ac:dyDescent="0.45">
      <c r="A208">
        <v>37450681</v>
      </c>
      <c r="B208" s="4">
        <v>44290</v>
      </c>
      <c r="C208">
        <v>1992540</v>
      </c>
      <c r="D208">
        <v>11518</v>
      </c>
      <c r="E208" t="s">
        <v>216</v>
      </c>
      <c r="F208" t="s">
        <v>150</v>
      </c>
      <c r="G208" t="s">
        <v>154</v>
      </c>
      <c r="H208">
        <v>2</v>
      </c>
      <c r="I208" s="5">
        <v>63.016806722689076</v>
      </c>
      <c r="J208" s="5">
        <f t="shared" si="3"/>
        <v>126.03361344537815</v>
      </c>
      <c r="K208" s="6">
        <v>31582</v>
      </c>
      <c r="L208" s="6" t="s">
        <v>19</v>
      </c>
      <c r="M208" s="6" t="s">
        <v>20</v>
      </c>
      <c r="N208" t="s">
        <v>35</v>
      </c>
      <c r="O208" t="s">
        <v>16</v>
      </c>
    </row>
    <row r="209" spans="1:15" x14ac:dyDescent="0.45">
      <c r="A209">
        <v>20026649</v>
      </c>
      <c r="B209" s="4">
        <v>44290</v>
      </c>
      <c r="C209">
        <v>9381399</v>
      </c>
      <c r="D209">
        <v>11310</v>
      </c>
      <c r="E209" t="s">
        <v>211</v>
      </c>
      <c r="F209" t="s">
        <v>150</v>
      </c>
      <c r="G209" t="s">
        <v>154</v>
      </c>
      <c r="H209">
        <v>2</v>
      </c>
      <c r="I209" s="5">
        <v>71.420168067226896</v>
      </c>
      <c r="J209" s="5">
        <f t="shared" si="3"/>
        <v>142.84033613445379</v>
      </c>
      <c r="K209" s="6">
        <v>74343</v>
      </c>
      <c r="L209" s="6" t="s">
        <v>13</v>
      </c>
      <c r="M209" s="6" t="s">
        <v>14</v>
      </c>
      <c r="N209" t="s">
        <v>35</v>
      </c>
      <c r="O209" t="s">
        <v>16</v>
      </c>
    </row>
    <row r="210" spans="1:15" x14ac:dyDescent="0.45">
      <c r="A210">
        <v>10876715</v>
      </c>
      <c r="B210" s="4">
        <v>44290</v>
      </c>
      <c r="C210">
        <v>9765051</v>
      </c>
      <c r="D210">
        <v>12849</v>
      </c>
      <c r="E210" t="s">
        <v>200</v>
      </c>
      <c r="F210" t="s">
        <v>151</v>
      </c>
      <c r="G210" t="s">
        <v>154</v>
      </c>
      <c r="H210">
        <v>2</v>
      </c>
      <c r="I210" s="5">
        <v>255.45378151260505</v>
      </c>
      <c r="J210" s="5">
        <f t="shared" si="3"/>
        <v>510.9075630252101</v>
      </c>
      <c r="K210" s="6">
        <v>59759</v>
      </c>
      <c r="L210" s="6" t="s">
        <v>28</v>
      </c>
      <c r="M210" s="6" t="s">
        <v>29</v>
      </c>
      <c r="N210" t="s">
        <v>32</v>
      </c>
      <c r="O210" t="s">
        <v>16</v>
      </c>
    </row>
    <row r="211" spans="1:15" x14ac:dyDescent="0.45">
      <c r="A211">
        <v>10876715</v>
      </c>
      <c r="B211" s="4">
        <v>44290</v>
      </c>
      <c r="C211">
        <v>9765051</v>
      </c>
      <c r="D211">
        <v>13394</v>
      </c>
      <c r="E211" t="s">
        <v>214</v>
      </c>
      <c r="F211" t="s">
        <v>152</v>
      </c>
      <c r="G211" t="s">
        <v>154</v>
      </c>
      <c r="H211">
        <v>2</v>
      </c>
      <c r="I211" s="5">
        <v>123.52100840336136</v>
      </c>
      <c r="J211" s="5">
        <f t="shared" si="3"/>
        <v>247.04201680672273</v>
      </c>
      <c r="K211" s="6">
        <v>59759</v>
      </c>
      <c r="L211" s="6" t="s">
        <v>28</v>
      </c>
      <c r="M211" s="6" t="s">
        <v>29</v>
      </c>
      <c r="N211" t="s">
        <v>32</v>
      </c>
      <c r="O211" t="s">
        <v>16</v>
      </c>
    </row>
    <row r="212" spans="1:15" x14ac:dyDescent="0.45">
      <c r="A212">
        <v>59637487</v>
      </c>
      <c r="B212" s="4">
        <v>44289</v>
      </c>
      <c r="C212">
        <v>5961952</v>
      </c>
      <c r="D212">
        <v>10430</v>
      </c>
      <c r="E212" t="s">
        <v>176</v>
      </c>
      <c r="F212" t="s">
        <v>174</v>
      </c>
      <c r="G212" t="s">
        <v>155</v>
      </c>
      <c r="H212">
        <v>2</v>
      </c>
      <c r="I212" s="5">
        <v>140.32773109243698</v>
      </c>
      <c r="J212" s="5">
        <f t="shared" si="3"/>
        <v>280.65546218487395</v>
      </c>
      <c r="K212" s="6">
        <v>17217</v>
      </c>
      <c r="L212" s="6" t="s">
        <v>19</v>
      </c>
      <c r="M212" s="6" t="s">
        <v>47</v>
      </c>
      <c r="N212" t="s">
        <v>35</v>
      </c>
      <c r="O212" t="s">
        <v>16</v>
      </c>
    </row>
    <row r="213" spans="1:15" x14ac:dyDescent="0.45">
      <c r="A213">
        <v>40379066</v>
      </c>
      <c r="B213" s="4">
        <v>44289</v>
      </c>
      <c r="C213">
        <v>9964530</v>
      </c>
      <c r="D213">
        <v>11969</v>
      </c>
      <c r="E213" t="s">
        <v>195</v>
      </c>
      <c r="F213" t="s">
        <v>150</v>
      </c>
      <c r="G213" t="s">
        <v>155</v>
      </c>
      <c r="H213">
        <v>2</v>
      </c>
      <c r="I213" s="5">
        <v>66.378151260504197</v>
      </c>
      <c r="J213" s="5">
        <f t="shared" si="3"/>
        <v>132.75630252100839</v>
      </c>
      <c r="K213" s="6">
        <v>37671</v>
      </c>
      <c r="L213" s="6" t="s">
        <v>28</v>
      </c>
      <c r="M213" s="6" t="s">
        <v>29</v>
      </c>
      <c r="N213" t="s">
        <v>32</v>
      </c>
      <c r="O213" t="s">
        <v>16</v>
      </c>
    </row>
    <row r="214" spans="1:15" x14ac:dyDescent="0.45">
      <c r="A214">
        <v>40379066</v>
      </c>
      <c r="B214" s="4">
        <v>44289</v>
      </c>
      <c r="C214">
        <v>9964530</v>
      </c>
      <c r="D214">
        <v>13685</v>
      </c>
      <c r="E214" t="s">
        <v>181</v>
      </c>
      <c r="F214" t="s">
        <v>152</v>
      </c>
      <c r="G214" t="s">
        <v>155</v>
      </c>
      <c r="H214">
        <v>3</v>
      </c>
      <c r="I214" s="5">
        <v>122.68067226890757</v>
      </c>
      <c r="J214" s="5">
        <f t="shared" si="3"/>
        <v>368.0420168067227</v>
      </c>
      <c r="K214" s="6">
        <v>37671</v>
      </c>
      <c r="L214" s="6" t="s">
        <v>28</v>
      </c>
      <c r="M214" s="6" t="s">
        <v>29</v>
      </c>
      <c r="N214" t="s">
        <v>32</v>
      </c>
      <c r="O214" t="s">
        <v>16</v>
      </c>
    </row>
    <row r="215" spans="1:15" x14ac:dyDescent="0.45">
      <c r="A215">
        <v>40379066</v>
      </c>
      <c r="B215" s="4">
        <v>44289</v>
      </c>
      <c r="C215">
        <v>9964530</v>
      </c>
      <c r="D215">
        <v>13791</v>
      </c>
      <c r="E215" t="s">
        <v>179</v>
      </c>
      <c r="F215" t="s">
        <v>152</v>
      </c>
      <c r="G215" t="s">
        <v>155</v>
      </c>
      <c r="H215">
        <v>2</v>
      </c>
      <c r="I215" s="5">
        <v>125.20168067226892</v>
      </c>
      <c r="J215" s="5">
        <f t="shared" si="3"/>
        <v>250.40336134453784</v>
      </c>
      <c r="K215" s="6">
        <v>37671</v>
      </c>
      <c r="L215" s="6" t="s">
        <v>28</v>
      </c>
      <c r="M215" s="6" t="s">
        <v>29</v>
      </c>
      <c r="N215" t="s">
        <v>32</v>
      </c>
      <c r="O215" t="s">
        <v>16</v>
      </c>
    </row>
    <row r="216" spans="1:15" x14ac:dyDescent="0.45">
      <c r="A216">
        <v>97167957</v>
      </c>
      <c r="B216" s="4">
        <v>44288</v>
      </c>
      <c r="C216">
        <v>7016681</v>
      </c>
      <c r="D216">
        <v>10331</v>
      </c>
      <c r="E216" t="s">
        <v>188</v>
      </c>
      <c r="F216" t="s">
        <v>174</v>
      </c>
      <c r="G216" t="s">
        <v>154</v>
      </c>
      <c r="H216">
        <v>2</v>
      </c>
      <c r="I216" s="5">
        <v>141.16806722689077</v>
      </c>
      <c r="J216" s="5">
        <f t="shared" si="3"/>
        <v>282.33613445378154</v>
      </c>
      <c r="K216" s="6">
        <v>41844</v>
      </c>
      <c r="L216" s="6" t="s">
        <v>28</v>
      </c>
      <c r="M216" s="6" t="s">
        <v>29</v>
      </c>
      <c r="N216" t="s">
        <v>23</v>
      </c>
      <c r="O216" t="s">
        <v>57</v>
      </c>
    </row>
    <row r="217" spans="1:15" x14ac:dyDescent="0.45">
      <c r="A217">
        <v>97167957</v>
      </c>
      <c r="B217" s="4">
        <v>44288</v>
      </c>
      <c r="C217">
        <v>7016681</v>
      </c>
      <c r="D217">
        <v>11733</v>
      </c>
      <c r="E217" t="s">
        <v>182</v>
      </c>
      <c r="F217" t="s">
        <v>150</v>
      </c>
      <c r="G217" t="s">
        <v>155</v>
      </c>
      <c r="H217">
        <v>3</v>
      </c>
      <c r="I217" s="5">
        <v>73.100840336134453</v>
      </c>
      <c r="J217" s="5">
        <f t="shared" si="3"/>
        <v>219.30252100840335</v>
      </c>
      <c r="K217" s="6">
        <v>41844</v>
      </c>
      <c r="L217" s="6" t="s">
        <v>28</v>
      </c>
      <c r="M217" s="6" t="s">
        <v>29</v>
      </c>
      <c r="N217" t="s">
        <v>23</v>
      </c>
      <c r="O217" t="s">
        <v>57</v>
      </c>
    </row>
    <row r="218" spans="1:15" x14ac:dyDescent="0.45">
      <c r="A218">
        <v>97167957</v>
      </c>
      <c r="B218" s="4">
        <v>44288</v>
      </c>
      <c r="C218">
        <v>7016681</v>
      </c>
      <c r="D218">
        <v>11400</v>
      </c>
      <c r="E218" t="s">
        <v>204</v>
      </c>
      <c r="F218" t="s">
        <v>150</v>
      </c>
      <c r="G218" t="s">
        <v>155</v>
      </c>
      <c r="H218">
        <v>3</v>
      </c>
      <c r="I218" s="5">
        <v>63.857142857142854</v>
      </c>
      <c r="J218" s="5">
        <f t="shared" si="3"/>
        <v>191.57142857142856</v>
      </c>
      <c r="K218" s="6">
        <v>41844</v>
      </c>
      <c r="L218" s="6" t="s">
        <v>28</v>
      </c>
      <c r="M218" s="6" t="s">
        <v>29</v>
      </c>
      <c r="N218" t="s">
        <v>23</v>
      </c>
      <c r="O218" t="s">
        <v>57</v>
      </c>
    </row>
    <row r="219" spans="1:15" x14ac:dyDescent="0.45">
      <c r="A219">
        <v>94495262</v>
      </c>
      <c r="B219" s="4">
        <v>44288</v>
      </c>
      <c r="C219">
        <v>9367300</v>
      </c>
      <c r="D219">
        <v>10430</v>
      </c>
      <c r="E219" t="s">
        <v>176</v>
      </c>
      <c r="F219" t="s">
        <v>174</v>
      </c>
      <c r="G219" t="s">
        <v>155</v>
      </c>
      <c r="H219">
        <v>2</v>
      </c>
      <c r="I219" s="5">
        <v>140.32773109243698</v>
      </c>
      <c r="J219" s="5">
        <f t="shared" si="3"/>
        <v>280.65546218487395</v>
      </c>
      <c r="K219" s="6">
        <v>52396</v>
      </c>
      <c r="L219" s="6" t="s">
        <v>28</v>
      </c>
      <c r="M219" s="6" t="s">
        <v>29</v>
      </c>
      <c r="N219" t="s">
        <v>15</v>
      </c>
      <c r="O219" t="s">
        <v>26</v>
      </c>
    </row>
    <row r="220" spans="1:15" x14ac:dyDescent="0.45">
      <c r="A220">
        <v>94495262</v>
      </c>
      <c r="B220" s="4">
        <v>44288</v>
      </c>
      <c r="C220">
        <v>9367300</v>
      </c>
      <c r="D220">
        <v>10331</v>
      </c>
      <c r="E220" t="s">
        <v>188</v>
      </c>
      <c r="F220" t="s">
        <v>174</v>
      </c>
      <c r="G220" t="s">
        <v>154</v>
      </c>
      <c r="H220">
        <v>3</v>
      </c>
      <c r="I220" s="5">
        <v>141.16806722689077</v>
      </c>
      <c r="J220" s="5">
        <f t="shared" si="3"/>
        <v>423.50420168067228</v>
      </c>
      <c r="K220" s="6">
        <v>52396</v>
      </c>
      <c r="L220" s="6" t="s">
        <v>28</v>
      </c>
      <c r="M220" s="6" t="s">
        <v>29</v>
      </c>
      <c r="N220" t="s">
        <v>15</v>
      </c>
      <c r="O220" t="s">
        <v>26</v>
      </c>
    </row>
    <row r="221" spans="1:15" x14ac:dyDescent="0.45">
      <c r="A221">
        <v>91060540</v>
      </c>
      <c r="B221" s="4">
        <v>44288</v>
      </c>
      <c r="C221">
        <v>8771093</v>
      </c>
      <c r="D221">
        <v>10181</v>
      </c>
      <c r="E221" t="s">
        <v>189</v>
      </c>
      <c r="F221" t="s">
        <v>174</v>
      </c>
      <c r="G221" t="s">
        <v>154</v>
      </c>
      <c r="H221">
        <v>3</v>
      </c>
      <c r="I221" s="5">
        <v>134.44537815126051</v>
      </c>
      <c r="J221" s="5">
        <f t="shared" si="3"/>
        <v>403.33613445378154</v>
      </c>
      <c r="K221" s="6">
        <v>28195</v>
      </c>
      <c r="L221" s="6" t="s">
        <v>19</v>
      </c>
      <c r="M221" s="6" t="s">
        <v>41</v>
      </c>
      <c r="N221" t="s">
        <v>23</v>
      </c>
      <c r="O221" t="s">
        <v>26</v>
      </c>
    </row>
    <row r="222" spans="1:15" x14ac:dyDescent="0.45">
      <c r="A222">
        <v>91060540</v>
      </c>
      <c r="B222" s="4">
        <v>44288</v>
      </c>
      <c r="C222">
        <v>8771093</v>
      </c>
      <c r="D222">
        <v>11431</v>
      </c>
      <c r="E222" t="s">
        <v>209</v>
      </c>
      <c r="F222" t="s">
        <v>150</v>
      </c>
      <c r="G222" t="s">
        <v>155</v>
      </c>
      <c r="H222">
        <v>2</v>
      </c>
      <c r="I222" s="5">
        <v>63.857142857142854</v>
      </c>
      <c r="J222" s="5">
        <f t="shared" si="3"/>
        <v>127.71428571428571</v>
      </c>
      <c r="K222" s="6">
        <v>28195</v>
      </c>
      <c r="L222" s="6" t="s">
        <v>19</v>
      </c>
      <c r="M222" s="6" t="s">
        <v>41</v>
      </c>
      <c r="N222" t="s">
        <v>23</v>
      </c>
      <c r="O222" t="s">
        <v>26</v>
      </c>
    </row>
    <row r="223" spans="1:15" x14ac:dyDescent="0.45">
      <c r="A223">
        <v>91060540</v>
      </c>
      <c r="B223" s="4">
        <v>44288</v>
      </c>
      <c r="C223">
        <v>8771093</v>
      </c>
      <c r="D223">
        <v>12725</v>
      </c>
      <c r="E223" t="s">
        <v>220</v>
      </c>
      <c r="F223" t="s">
        <v>151</v>
      </c>
      <c r="G223" t="s">
        <v>154</v>
      </c>
      <c r="H223">
        <v>3</v>
      </c>
      <c r="I223" s="5">
        <v>263.85714285714289</v>
      </c>
      <c r="J223" s="5">
        <f t="shared" si="3"/>
        <v>791.57142857142867</v>
      </c>
      <c r="K223" s="6">
        <v>28195</v>
      </c>
      <c r="L223" s="6" t="s">
        <v>19</v>
      </c>
      <c r="M223" s="6" t="s">
        <v>41</v>
      </c>
      <c r="N223" t="s">
        <v>23</v>
      </c>
      <c r="O223" t="s">
        <v>26</v>
      </c>
    </row>
    <row r="224" spans="1:15" x14ac:dyDescent="0.45">
      <c r="A224">
        <v>84103268</v>
      </c>
      <c r="B224" s="4">
        <v>44288</v>
      </c>
      <c r="C224">
        <v>3256930</v>
      </c>
      <c r="D224">
        <v>11175</v>
      </c>
      <c r="E224" t="s">
        <v>229</v>
      </c>
      <c r="F224" t="s">
        <v>150</v>
      </c>
      <c r="G224" t="s">
        <v>155</v>
      </c>
      <c r="H224">
        <v>2</v>
      </c>
      <c r="I224" s="5">
        <v>71.420168067226896</v>
      </c>
      <c r="J224" s="5">
        <f t="shared" si="3"/>
        <v>142.84033613445379</v>
      </c>
      <c r="K224" s="6" t="s">
        <v>71</v>
      </c>
      <c r="L224" s="6" t="s">
        <v>21</v>
      </c>
      <c r="M224" s="6" t="s">
        <v>31</v>
      </c>
      <c r="N224" t="s">
        <v>15</v>
      </c>
      <c r="O224" t="s">
        <v>18</v>
      </c>
    </row>
    <row r="225" spans="1:15" x14ac:dyDescent="0.45">
      <c r="A225">
        <v>39603218</v>
      </c>
      <c r="B225" s="4">
        <v>44288</v>
      </c>
      <c r="C225">
        <v>4882982</v>
      </c>
      <c r="D225">
        <v>12086</v>
      </c>
      <c r="E225" t="s">
        <v>206</v>
      </c>
      <c r="F225" t="s">
        <v>151</v>
      </c>
      <c r="G225" t="s">
        <v>154</v>
      </c>
      <c r="H225">
        <v>1</v>
      </c>
      <c r="I225" s="5">
        <v>248.73109243697482</v>
      </c>
      <c r="J225" s="5">
        <f t="shared" si="3"/>
        <v>248.73109243697482</v>
      </c>
      <c r="K225" s="6">
        <v>73479</v>
      </c>
      <c r="L225" s="6" t="s">
        <v>13</v>
      </c>
      <c r="M225" s="6" t="s">
        <v>14</v>
      </c>
      <c r="N225" t="s">
        <v>15</v>
      </c>
      <c r="O225" t="s">
        <v>16</v>
      </c>
    </row>
    <row r="226" spans="1:15" x14ac:dyDescent="0.45">
      <c r="A226">
        <v>40604124</v>
      </c>
      <c r="B226" s="4">
        <v>44288</v>
      </c>
      <c r="C226">
        <v>4776012</v>
      </c>
      <c r="D226">
        <v>13320</v>
      </c>
      <c r="E226" t="s">
        <v>225</v>
      </c>
      <c r="F226" t="s">
        <v>152</v>
      </c>
      <c r="G226" t="s">
        <v>154</v>
      </c>
      <c r="H226">
        <v>2</v>
      </c>
      <c r="I226" s="5">
        <v>110.07563025210085</v>
      </c>
      <c r="J226" s="5">
        <f t="shared" si="3"/>
        <v>220.1512605042017</v>
      </c>
      <c r="K226" s="6">
        <v>89168</v>
      </c>
      <c r="L226" s="6" t="s">
        <v>13</v>
      </c>
      <c r="M226" s="6" t="s">
        <v>14</v>
      </c>
      <c r="N226" t="s">
        <v>23</v>
      </c>
      <c r="O226" t="s">
        <v>16</v>
      </c>
    </row>
    <row r="227" spans="1:15" x14ac:dyDescent="0.45">
      <c r="A227">
        <v>89593246</v>
      </c>
      <c r="B227" s="4">
        <v>44288</v>
      </c>
      <c r="C227">
        <v>9239580</v>
      </c>
      <c r="D227">
        <v>11431</v>
      </c>
      <c r="E227" t="s">
        <v>209</v>
      </c>
      <c r="F227" t="s">
        <v>150</v>
      </c>
      <c r="G227" t="s">
        <v>155</v>
      </c>
      <c r="H227">
        <v>3</v>
      </c>
      <c r="I227" s="5">
        <v>63.857142857142854</v>
      </c>
      <c r="J227" s="5">
        <f t="shared" si="3"/>
        <v>191.57142857142856</v>
      </c>
      <c r="K227" s="6">
        <v>89165</v>
      </c>
      <c r="L227" s="6" t="s">
        <v>13</v>
      </c>
      <c r="M227" s="6" t="s">
        <v>14</v>
      </c>
      <c r="N227" t="s">
        <v>35</v>
      </c>
      <c r="O227" t="s">
        <v>30</v>
      </c>
    </row>
    <row r="228" spans="1:15" x14ac:dyDescent="0.45">
      <c r="A228">
        <v>25077398</v>
      </c>
      <c r="B228" s="4">
        <v>44288</v>
      </c>
      <c r="C228">
        <v>1498998</v>
      </c>
      <c r="D228">
        <v>13355</v>
      </c>
      <c r="E228" t="s">
        <v>224</v>
      </c>
      <c r="F228" t="s">
        <v>152</v>
      </c>
      <c r="G228" t="s">
        <v>154</v>
      </c>
      <c r="H228">
        <v>3</v>
      </c>
      <c r="I228" s="5">
        <v>123.52100840336136</v>
      </c>
      <c r="J228" s="5">
        <f t="shared" si="3"/>
        <v>370.56302521008411</v>
      </c>
      <c r="K228" s="6">
        <v>19322</v>
      </c>
      <c r="L228" s="6" t="s">
        <v>21</v>
      </c>
      <c r="M228" s="6" t="s">
        <v>31</v>
      </c>
      <c r="N228" t="s">
        <v>35</v>
      </c>
      <c r="O228" t="s">
        <v>16</v>
      </c>
    </row>
    <row r="229" spans="1:15" x14ac:dyDescent="0.45">
      <c r="A229">
        <v>15080549</v>
      </c>
      <c r="B229" s="4">
        <v>44288</v>
      </c>
      <c r="C229">
        <v>8854816</v>
      </c>
      <c r="D229">
        <v>12086</v>
      </c>
      <c r="E229" t="s">
        <v>206</v>
      </c>
      <c r="F229" t="s">
        <v>151</v>
      </c>
      <c r="G229" t="s">
        <v>154</v>
      </c>
      <c r="H229">
        <v>3</v>
      </c>
      <c r="I229" s="5">
        <v>248.73109243697482</v>
      </c>
      <c r="J229" s="5">
        <f t="shared" si="3"/>
        <v>746.19327731092449</v>
      </c>
      <c r="K229" s="6">
        <v>17154</v>
      </c>
      <c r="L229" s="6" t="s">
        <v>19</v>
      </c>
      <c r="M229" s="6" t="s">
        <v>47</v>
      </c>
      <c r="N229" t="s">
        <v>17</v>
      </c>
      <c r="O229" t="s">
        <v>16</v>
      </c>
    </row>
    <row r="230" spans="1:15" x14ac:dyDescent="0.45">
      <c r="A230">
        <v>56094716</v>
      </c>
      <c r="B230" s="4">
        <v>44287</v>
      </c>
      <c r="C230">
        <v>7113010</v>
      </c>
      <c r="D230">
        <v>10538</v>
      </c>
      <c r="E230" t="s">
        <v>226</v>
      </c>
      <c r="F230" t="s">
        <v>174</v>
      </c>
      <c r="G230" t="s">
        <v>154</v>
      </c>
      <c r="H230">
        <v>2</v>
      </c>
      <c r="I230" s="5">
        <v>130.24369747899161</v>
      </c>
      <c r="J230" s="5">
        <f t="shared" si="3"/>
        <v>260.48739495798321</v>
      </c>
      <c r="K230" s="6">
        <v>19217</v>
      </c>
      <c r="L230" s="6" t="s">
        <v>19</v>
      </c>
      <c r="M230" s="6" t="s">
        <v>47</v>
      </c>
      <c r="N230" t="s">
        <v>35</v>
      </c>
      <c r="O230" t="s">
        <v>16</v>
      </c>
    </row>
    <row r="231" spans="1:15" x14ac:dyDescent="0.45">
      <c r="A231">
        <v>56094716</v>
      </c>
      <c r="B231" s="4">
        <v>44287</v>
      </c>
      <c r="C231">
        <v>7113010</v>
      </c>
      <c r="D231">
        <v>10331</v>
      </c>
      <c r="E231" t="s">
        <v>188</v>
      </c>
      <c r="F231" t="s">
        <v>174</v>
      </c>
      <c r="G231" t="s">
        <v>154</v>
      </c>
      <c r="H231">
        <v>3</v>
      </c>
      <c r="I231" s="5">
        <v>141.16806722689077</v>
      </c>
      <c r="J231" s="5">
        <f t="shared" si="3"/>
        <v>423.50420168067228</v>
      </c>
      <c r="K231" s="6">
        <v>19217</v>
      </c>
      <c r="L231" s="6" t="s">
        <v>19</v>
      </c>
      <c r="M231" s="6" t="s">
        <v>47</v>
      </c>
      <c r="N231" t="s">
        <v>35</v>
      </c>
      <c r="O231" t="s">
        <v>16</v>
      </c>
    </row>
    <row r="232" spans="1:15" x14ac:dyDescent="0.45">
      <c r="A232">
        <v>56094716</v>
      </c>
      <c r="B232" s="4">
        <v>44287</v>
      </c>
      <c r="C232">
        <v>7113010</v>
      </c>
      <c r="D232">
        <v>12495</v>
      </c>
      <c r="E232" t="s">
        <v>201</v>
      </c>
      <c r="F232" t="s">
        <v>151</v>
      </c>
      <c r="G232" t="s">
        <v>155</v>
      </c>
      <c r="H232">
        <v>2</v>
      </c>
      <c r="I232" s="5">
        <v>264.69747899159665</v>
      </c>
      <c r="J232" s="5">
        <f t="shared" si="3"/>
        <v>529.39495798319331</v>
      </c>
      <c r="K232" s="6">
        <v>19217</v>
      </c>
      <c r="L232" s="6" t="s">
        <v>19</v>
      </c>
      <c r="M232" s="6" t="s">
        <v>47</v>
      </c>
      <c r="N232" t="s">
        <v>35</v>
      </c>
      <c r="O232" t="s">
        <v>16</v>
      </c>
    </row>
    <row r="233" spans="1:15" x14ac:dyDescent="0.45">
      <c r="A233">
        <v>38489201</v>
      </c>
      <c r="B233" s="4">
        <v>44287</v>
      </c>
      <c r="C233">
        <v>4015404</v>
      </c>
      <c r="D233">
        <v>12499</v>
      </c>
      <c r="E233" t="s">
        <v>183</v>
      </c>
      <c r="F233" t="s">
        <v>151</v>
      </c>
      <c r="G233" t="s">
        <v>155</v>
      </c>
      <c r="H233">
        <v>3</v>
      </c>
      <c r="I233" s="5">
        <v>248.73109243697482</v>
      </c>
      <c r="J233" s="5">
        <f t="shared" si="3"/>
        <v>746.19327731092449</v>
      </c>
      <c r="K233" s="6">
        <v>16540</v>
      </c>
      <c r="L233" s="6" t="s">
        <v>21</v>
      </c>
      <c r="M233" s="6" t="s">
        <v>31</v>
      </c>
      <c r="N233" t="s">
        <v>35</v>
      </c>
      <c r="O233" t="s">
        <v>16</v>
      </c>
    </row>
    <row r="234" spans="1:15" x14ac:dyDescent="0.45">
      <c r="A234">
        <v>46915647</v>
      </c>
      <c r="B234" s="4">
        <v>44287</v>
      </c>
      <c r="C234">
        <v>9274705</v>
      </c>
      <c r="D234">
        <v>13230</v>
      </c>
      <c r="E234" t="s">
        <v>207</v>
      </c>
      <c r="F234" t="s">
        <v>152</v>
      </c>
      <c r="G234" t="s">
        <v>155</v>
      </c>
      <c r="H234">
        <v>2</v>
      </c>
      <c r="I234" s="5">
        <v>112.5966386554622</v>
      </c>
      <c r="J234" s="5">
        <f t="shared" si="3"/>
        <v>225.1932773109244</v>
      </c>
      <c r="K234" s="6">
        <v>94065</v>
      </c>
      <c r="L234" s="6" t="s">
        <v>13</v>
      </c>
      <c r="M234" s="6" t="s">
        <v>27</v>
      </c>
      <c r="N234" t="s">
        <v>23</v>
      </c>
      <c r="O234" t="s">
        <v>16</v>
      </c>
    </row>
    <row r="235" spans="1:15" x14ac:dyDescent="0.45">
      <c r="A235">
        <v>46915647</v>
      </c>
      <c r="B235" s="4">
        <v>44287</v>
      </c>
      <c r="C235">
        <v>9274705</v>
      </c>
      <c r="D235">
        <v>11175</v>
      </c>
      <c r="E235" t="s">
        <v>229</v>
      </c>
      <c r="F235" t="s">
        <v>150</v>
      </c>
      <c r="G235" t="s">
        <v>155</v>
      </c>
      <c r="H235">
        <v>3</v>
      </c>
      <c r="I235" s="5">
        <v>71.420168067226896</v>
      </c>
      <c r="J235" s="5">
        <f t="shared" si="3"/>
        <v>214.2605042016807</v>
      </c>
      <c r="K235" s="6">
        <v>94065</v>
      </c>
      <c r="L235" s="6" t="s">
        <v>13</v>
      </c>
      <c r="M235" s="6" t="s">
        <v>27</v>
      </c>
      <c r="N235" t="s">
        <v>23</v>
      </c>
      <c r="O235" t="s">
        <v>16</v>
      </c>
    </row>
    <row r="236" spans="1:15" x14ac:dyDescent="0.45">
      <c r="A236">
        <v>46915647</v>
      </c>
      <c r="B236" s="4">
        <v>44287</v>
      </c>
      <c r="C236">
        <v>9274705</v>
      </c>
      <c r="D236">
        <v>11036</v>
      </c>
      <c r="E236" t="s">
        <v>227</v>
      </c>
      <c r="F236" t="s">
        <v>150</v>
      </c>
      <c r="G236" t="s">
        <v>155</v>
      </c>
      <c r="H236">
        <v>2</v>
      </c>
      <c r="I236" s="5">
        <v>68.058823529411768</v>
      </c>
      <c r="J236" s="5">
        <f t="shared" si="3"/>
        <v>136.11764705882354</v>
      </c>
      <c r="K236" s="6">
        <v>94065</v>
      </c>
      <c r="L236" s="6" t="s">
        <v>13</v>
      </c>
      <c r="M236" s="6" t="s">
        <v>27</v>
      </c>
      <c r="N236" t="s">
        <v>23</v>
      </c>
      <c r="O236" t="s">
        <v>16</v>
      </c>
    </row>
    <row r="237" spans="1:15" x14ac:dyDescent="0.45">
      <c r="A237">
        <v>74423700</v>
      </c>
      <c r="B237" s="4">
        <v>44286</v>
      </c>
      <c r="C237">
        <v>6940986</v>
      </c>
      <c r="D237">
        <v>13071</v>
      </c>
      <c r="E237" t="s">
        <v>180</v>
      </c>
      <c r="F237" t="s">
        <v>152</v>
      </c>
      <c r="G237" t="s">
        <v>154</v>
      </c>
      <c r="H237">
        <v>3</v>
      </c>
      <c r="I237" s="5">
        <v>122.68067226890757</v>
      </c>
      <c r="J237" s="5">
        <f t="shared" si="3"/>
        <v>368.0420168067227</v>
      </c>
      <c r="K237" s="6">
        <v>78132</v>
      </c>
      <c r="L237" s="6" t="s">
        <v>13</v>
      </c>
      <c r="M237" s="6" t="s">
        <v>14</v>
      </c>
      <c r="N237" t="s">
        <v>17</v>
      </c>
      <c r="O237" t="s">
        <v>18</v>
      </c>
    </row>
    <row r="238" spans="1:15" x14ac:dyDescent="0.45">
      <c r="A238">
        <v>42438050</v>
      </c>
      <c r="B238" s="4">
        <v>44286</v>
      </c>
      <c r="C238">
        <v>8837889</v>
      </c>
      <c r="D238">
        <v>10331</v>
      </c>
      <c r="E238" t="s">
        <v>188</v>
      </c>
      <c r="F238" t="s">
        <v>174</v>
      </c>
      <c r="G238" t="s">
        <v>154</v>
      </c>
      <c r="H238">
        <v>2</v>
      </c>
      <c r="I238" s="5">
        <v>141.16806722689077</v>
      </c>
      <c r="J238" s="5">
        <f t="shared" si="3"/>
        <v>282.33613445378154</v>
      </c>
      <c r="K238" s="6">
        <v>45127</v>
      </c>
      <c r="L238" s="6" t="s">
        <v>28</v>
      </c>
      <c r="M238" s="6" t="s">
        <v>29</v>
      </c>
      <c r="N238" t="s">
        <v>32</v>
      </c>
      <c r="O238" t="s">
        <v>16</v>
      </c>
    </row>
    <row r="239" spans="1:15" x14ac:dyDescent="0.45">
      <c r="A239">
        <v>74423700</v>
      </c>
      <c r="B239" s="4">
        <v>44286</v>
      </c>
      <c r="C239">
        <v>6940986</v>
      </c>
      <c r="D239">
        <v>13397</v>
      </c>
      <c r="E239" t="s">
        <v>219</v>
      </c>
      <c r="F239" t="s">
        <v>152</v>
      </c>
      <c r="G239" t="s">
        <v>155</v>
      </c>
      <c r="H239">
        <v>2</v>
      </c>
      <c r="I239" s="5">
        <v>117.63865546218489</v>
      </c>
      <c r="J239" s="5">
        <f t="shared" si="3"/>
        <v>235.27731092436977</v>
      </c>
      <c r="K239" s="6">
        <v>78132</v>
      </c>
      <c r="L239" s="6" t="s">
        <v>13</v>
      </c>
      <c r="M239" s="6" t="s">
        <v>14</v>
      </c>
      <c r="N239" t="s">
        <v>17</v>
      </c>
      <c r="O239" t="s">
        <v>18</v>
      </c>
    </row>
    <row r="240" spans="1:15" x14ac:dyDescent="0.45">
      <c r="A240">
        <v>21527259</v>
      </c>
      <c r="B240" s="4">
        <v>44286</v>
      </c>
      <c r="C240">
        <v>1375943</v>
      </c>
      <c r="D240">
        <v>10828</v>
      </c>
      <c r="E240" t="s">
        <v>190</v>
      </c>
      <c r="F240" t="s">
        <v>174</v>
      </c>
      <c r="G240" t="s">
        <v>154</v>
      </c>
      <c r="H240">
        <v>2</v>
      </c>
      <c r="I240" s="5">
        <v>136.96638655462186</v>
      </c>
      <c r="J240" s="5">
        <f t="shared" si="3"/>
        <v>273.93277310924373</v>
      </c>
      <c r="K240" s="6">
        <v>49740</v>
      </c>
      <c r="L240" s="6" t="s">
        <v>19</v>
      </c>
      <c r="M240" s="6" t="s">
        <v>20</v>
      </c>
      <c r="N240" t="s">
        <v>35</v>
      </c>
      <c r="O240" t="s">
        <v>16</v>
      </c>
    </row>
    <row r="241" spans="1:15" x14ac:dyDescent="0.45">
      <c r="A241">
        <v>21527259</v>
      </c>
      <c r="B241" s="4">
        <v>44286</v>
      </c>
      <c r="C241">
        <v>1375943</v>
      </c>
      <c r="D241">
        <v>11040</v>
      </c>
      <c r="E241" t="s">
        <v>191</v>
      </c>
      <c r="F241" t="s">
        <v>150</v>
      </c>
      <c r="G241" t="s">
        <v>155</v>
      </c>
      <c r="H241">
        <v>3</v>
      </c>
      <c r="I241" s="5">
        <v>65.537815126050418</v>
      </c>
      <c r="J241" s="5">
        <f t="shared" si="3"/>
        <v>196.61344537815125</v>
      </c>
      <c r="K241" s="6">
        <v>49740</v>
      </c>
      <c r="L241" s="6" t="s">
        <v>19</v>
      </c>
      <c r="M241" s="6" t="s">
        <v>20</v>
      </c>
      <c r="N241" t="s">
        <v>35</v>
      </c>
      <c r="O241" t="s">
        <v>16</v>
      </c>
    </row>
    <row r="242" spans="1:15" x14ac:dyDescent="0.45">
      <c r="A242">
        <v>10081216</v>
      </c>
      <c r="B242" s="4">
        <v>44286</v>
      </c>
      <c r="C242">
        <v>8354712</v>
      </c>
      <c r="D242">
        <v>14000</v>
      </c>
      <c r="E242" t="s">
        <v>234</v>
      </c>
      <c r="F242" t="s">
        <v>237</v>
      </c>
      <c r="G242" t="s">
        <v>238</v>
      </c>
      <c r="H242">
        <v>1</v>
      </c>
      <c r="I242" s="5">
        <v>88.932773109243698</v>
      </c>
      <c r="J242" s="5">
        <f t="shared" si="3"/>
        <v>88.932773109243698</v>
      </c>
      <c r="K242" s="6">
        <v>12109</v>
      </c>
      <c r="L242" s="6" t="s">
        <v>21</v>
      </c>
      <c r="M242" s="6" t="s">
        <v>240</v>
      </c>
      <c r="N242" t="s">
        <v>17</v>
      </c>
      <c r="O242" t="s">
        <v>57</v>
      </c>
    </row>
    <row r="243" spans="1:15" x14ac:dyDescent="0.45">
      <c r="A243">
        <v>11477609</v>
      </c>
      <c r="B243" s="4">
        <v>44286</v>
      </c>
      <c r="C243">
        <v>1920133</v>
      </c>
      <c r="D243">
        <v>14002</v>
      </c>
      <c r="E243" t="s">
        <v>233</v>
      </c>
      <c r="F243" t="s">
        <v>237</v>
      </c>
      <c r="G243" t="s">
        <v>238</v>
      </c>
      <c r="H243">
        <v>1</v>
      </c>
      <c r="I243" s="5">
        <v>62.042016806722692</v>
      </c>
      <c r="J243" s="5">
        <f t="shared" si="3"/>
        <v>62.042016806722692</v>
      </c>
      <c r="K243" s="6">
        <v>22391</v>
      </c>
      <c r="L243" s="6" t="s">
        <v>19</v>
      </c>
      <c r="M243" s="6" t="s">
        <v>239</v>
      </c>
      <c r="N243" t="s">
        <v>17</v>
      </c>
      <c r="O243" t="s">
        <v>26</v>
      </c>
    </row>
    <row r="244" spans="1:15" x14ac:dyDescent="0.45">
      <c r="A244">
        <v>63671728</v>
      </c>
      <c r="B244" s="4">
        <v>44285</v>
      </c>
      <c r="C244">
        <v>5178854</v>
      </c>
      <c r="D244">
        <v>11431</v>
      </c>
      <c r="E244" t="s">
        <v>209</v>
      </c>
      <c r="F244" t="s">
        <v>150</v>
      </c>
      <c r="G244" t="s">
        <v>155</v>
      </c>
      <c r="H244">
        <v>2</v>
      </c>
      <c r="I244" s="5">
        <v>63.857142857142854</v>
      </c>
      <c r="J244" s="5">
        <f t="shared" si="3"/>
        <v>127.71428571428571</v>
      </c>
      <c r="K244" s="6">
        <v>37574</v>
      </c>
      <c r="L244" s="6" t="s">
        <v>19</v>
      </c>
      <c r="M244" s="6" t="s">
        <v>20</v>
      </c>
      <c r="N244" t="s">
        <v>15</v>
      </c>
      <c r="O244" t="s">
        <v>18</v>
      </c>
    </row>
    <row r="245" spans="1:15" x14ac:dyDescent="0.45">
      <c r="A245">
        <v>20066929</v>
      </c>
      <c r="B245" s="4">
        <v>44285</v>
      </c>
      <c r="C245">
        <v>4603550</v>
      </c>
      <c r="D245">
        <v>12899</v>
      </c>
      <c r="E245" t="s">
        <v>177</v>
      </c>
      <c r="F245" t="s">
        <v>151</v>
      </c>
      <c r="G245" t="s">
        <v>155</v>
      </c>
      <c r="H245">
        <v>2</v>
      </c>
      <c r="I245" s="5">
        <v>268.05882352941177</v>
      </c>
      <c r="J245" s="5">
        <f t="shared" si="3"/>
        <v>536.11764705882354</v>
      </c>
      <c r="K245" s="6" t="s">
        <v>130</v>
      </c>
      <c r="L245" s="6" t="s">
        <v>21</v>
      </c>
      <c r="M245" s="6" t="s">
        <v>25</v>
      </c>
      <c r="N245" t="s">
        <v>23</v>
      </c>
      <c r="O245" t="s">
        <v>16</v>
      </c>
    </row>
    <row r="246" spans="1:15" x14ac:dyDescent="0.45">
      <c r="A246">
        <v>11054416</v>
      </c>
      <c r="B246" s="4">
        <v>44285</v>
      </c>
      <c r="C246">
        <v>1296262</v>
      </c>
      <c r="D246">
        <v>14003</v>
      </c>
      <c r="E246" t="s">
        <v>236</v>
      </c>
      <c r="F246" t="s">
        <v>237</v>
      </c>
      <c r="G246" t="s">
        <v>238</v>
      </c>
      <c r="H246">
        <v>1</v>
      </c>
      <c r="I246" s="5">
        <v>52.386554621848745</v>
      </c>
      <c r="J246" s="5">
        <f t="shared" si="3"/>
        <v>52.386554621848745</v>
      </c>
      <c r="K246" s="6">
        <v>80935</v>
      </c>
      <c r="L246" s="6" t="s">
        <v>13</v>
      </c>
      <c r="M246" s="6" t="s">
        <v>27</v>
      </c>
      <c r="N246" t="s">
        <v>17</v>
      </c>
      <c r="O246" t="s">
        <v>30</v>
      </c>
    </row>
    <row r="247" spans="1:15" x14ac:dyDescent="0.45">
      <c r="A247">
        <v>12630594</v>
      </c>
      <c r="B247" s="4">
        <v>44285</v>
      </c>
      <c r="C247">
        <v>1398002</v>
      </c>
      <c r="D247">
        <v>14000</v>
      </c>
      <c r="E247" t="s">
        <v>234</v>
      </c>
      <c r="F247" t="s">
        <v>237</v>
      </c>
      <c r="G247" t="s">
        <v>238</v>
      </c>
      <c r="H247">
        <v>1</v>
      </c>
      <c r="I247" s="5">
        <v>88.932773109243698</v>
      </c>
      <c r="J247" s="5">
        <f t="shared" si="3"/>
        <v>88.932773109243698</v>
      </c>
      <c r="K247" s="6">
        <v>22159</v>
      </c>
      <c r="L247" s="6" t="s">
        <v>19</v>
      </c>
      <c r="M247" s="6" t="s">
        <v>239</v>
      </c>
      <c r="N247" t="s">
        <v>35</v>
      </c>
      <c r="O247" t="s">
        <v>57</v>
      </c>
    </row>
    <row r="248" spans="1:15" x14ac:dyDescent="0.45">
      <c r="A248">
        <v>42815211</v>
      </c>
      <c r="B248" s="4">
        <v>44284</v>
      </c>
      <c r="C248">
        <v>4856256</v>
      </c>
      <c r="D248">
        <v>12725</v>
      </c>
      <c r="E248" t="s">
        <v>220</v>
      </c>
      <c r="F248" t="s">
        <v>151</v>
      </c>
      <c r="G248" t="s">
        <v>154</v>
      </c>
      <c r="H248">
        <v>3</v>
      </c>
      <c r="I248" s="5">
        <v>263.85714285714289</v>
      </c>
      <c r="J248" s="5">
        <f t="shared" si="3"/>
        <v>791.57142857142867</v>
      </c>
      <c r="K248" s="6">
        <v>39629</v>
      </c>
      <c r="L248" s="6" t="s">
        <v>21</v>
      </c>
      <c r="M248" s="6" t="s">
        <v>33</v>
      </c>
      <c r="N248" t="s">
        <v>23</v>
      </c>
      <c r="O248" t="s">
        <v>16</v>
      </c>
    </row>
    <row r="249" spans="1:15" x14ac:dyDescent="0.45">
      <c r="A249">
        <v>27255404</v>
      </c>
      <c r="B249" s="4">
        <v>44284</v>
      </c>
      <c r="C249">
        <v>2750811</v>
      </c>
      <c r="D249">
        <v>12710</v>
      </c>
      <c r="E249" t="s">
        <v>228</v>
      </c>
      <c r="F249" t="s">
        <v>151</v>
      </c>
      <c r="G249" t="s">
        <v>155</v>
      </c>
      <c r="H249">
        <v>2</v>
      </c>
      <c r="I249" s="5">
        <v>259.65546218487395</v>
      </c>
      <c r="J249" s="5">
        <f t="shared" si="3"/>
        <v>519.31092436974791</v>
      </c>
      <c r="K249" s="6">
        <v>45711</v>
      </c>
      <c r="L249" s="6" t="s">
        <v>28</v>
      </c>
      <c r="M249" s="6" t="s">
        <v>29</v>
      </c>
      <c r="N249" t="s">
        <v>23</v>
      </c>
      <c r="O249" t="s">
        <v>16</v>
      </c>
    </row>
    <row r="250" spans="1:15" x14ac:dyDescent="0.45">
      <c r="A250">
        <v>19772250</v>
      </c>
      <c r="B250" s="4">
        <v>44284</v>
      </c>
      <c r="C250">
        <v>3912700</v>
      </c>
      <c r="D250">
        <v>13685</v>
      </c>
      <c r="E250" t="s">
        <v>181</v>
      </c>
      <c r="F250" t="s">
        <v>152</v>
      </c>
      <c r="G250" t="s">
        <v>155</v>
      </c>
      <c r="H250">
        <v>2</v>
      </c>
      <c r="I250" s="5">
        <v>122.68067226890757</v>
      </c>
      <c r="J250" s="5">
        <f t="shared" si="3"/>
        <v>245.36134453781514</v>
      </c>
      <c r="K250" s="6">
        <v>50181</v>
      </c>
      <c r="L250" s="6" t="s">
        <v>28</v>
      </c>
      <c r="M250" s="6" t="s">
        <v>29</v>
      </c>
      <c r="N250" t="s">
        <v>15</v>
      </c>
      <c r="O250" t="s">
        <v>16</v>
      </c>
    </row>
    <row r="251" spans="1:15" x14ac:dyDescent="0.45">
      <c r="A251">
        <v>19772250</v>
      </c>
      <c r="B251" s="4">
        <v>44284</v>
      </c>
      <c r="C251">
        <v>3912700</v>
      </c>
      <c r="D251">
        <v>13394</v>
      </c>
      <c r="E251" t="s">
        <v>214</v>
      </c>
      <c r="F251" t="s">
        <v>152</v>
      </c>
      <c r="G251" t="s">
        <v>154</v>
      </c>
      <c r="H251">
        <v>2</v>
      </c>
      <c r="I251" s="5">
        <v>123.52100840336136</v>
      </c>
      <c r="J251" s="5">
        <f t="shared" si="3"/>
        <v>247.04201680672273</v>
      </c>
      <c r="K251" s="6">
        <v>50181</v>
      </c>
      <c r="L251" s="6" t="s">
        <v>28</v>
      </c>
      <c r="M251" s="6" t="s">
        <v>29</v>
      </c>
      <c r="N251" t="s">
        <v>15</v>
      </c>
      <c r="O251" t="s">
        <v>16</v>
      </c>
    </row>
    <row r="252" spans="1:15" x14ac:dyDescent="0.45">
      <c r="A252">
        <v>65968127</v>
      </c>
      <c r="B252" s="4">
        <v>44283</v>
      </c>
      <c r="C252">
        <v>4080286</v>
      </c>
      <c r="D252">
        <v>10538</v>
      </c>
      <c r="E252" t="s">
        <v>226</v>
      </c>
      <c r="F252" t="s">
        <v>174</v>
      </c>
      <c r="G252" t="s">
        <v>154</v>
      </c>
      <c r="H252">
        <v>3</v>
      </c>
      <c r="I252" s="5">
        <v>130.24369747899161</v>
      </c>
      <c r="J252" s="5">
        <f t="shared" si="3"/>
        <v>390.73109243697479</v>
      </c>
      <c r="K252" s="6" t="s">
        <v>56</v>
      </c>
      <c r="L252" s="6" t="s">
        <v>21</v>
      </c>
      <c r="M252" s="6" t="s">
        <v>33</v>
      </c>
      <c r="N252" t="s">
        <v>35</v>
      </c>
      <c r="O252" t="s">
        <v>18</v>
      </c>
    </row>
    <row r="253" spans="1:15" x14ac:dyDescent="0.45">
      <c r="A253">
        <v>65968127</v>
      </c>
      <c r="B253" s="4">
        <v>44283</v>
      </c>
      <c r="C253">
        <v>4080286</v>
      </c>
      <c r="D253">
        <v>11561</v>
      </c>
      <c r="E253" t="s">
        <v>187</v>
      </c>
      <c r="F253" t="s">
        <v>150</v>
      </c>
      <c r="G253" t="s">
        <v>154</v>
      </c>
      <c r="H253">
        <v>2</v>
      </c>
      <c r="I253" s="5">
        <v>66.378151260504197</v>
      </c>
      <c r="J253" s="5">
        <f t="shared" si="3"/>
        <v>132.75630252100839</v>
      </c>
      <c r="K253" s="6" t="s">
        <v>56</v>
      </c>
      <c r="L253" s="6" t="s">
        <v>21</v>
      </c>
      <c r="M253" s="6" t="s">
        <v>33</v>
      </c>
      <c r="N253" t="s">
        <v>35</v>
      </c>
      <c r="O253" t="s">
        <v>18</v>
      </c>
    </row>
    <row r="254" spans="1:15" x14ac:dyDescent="0.45">
      <c r="A254">
        <v>65968127</v>
      </c>
      <c r="B254" s="4">
        <v>44283</v>
      </c>
      <c r="C254">
        <v>4080286</v>
      </c>
      <c r="D254">
        <v>12149</v>
      </c>
      <c r="E254" t="s">
        <v>232</v>
      </c>
      <c r="F254" t="s">
        <v>151</v>
      </c>
      <c r="G254" t="s">
        <v>155</v>
      </c>
      <c r="H254">
        <v>2</v>
      </c>
      <c r="I254" s="5">
        <v>264.69747899159665</v>
      </c>
      <c r="J254" s="5">
        <f t="shared" si="3"/>
        <v>529.39495798319331</v>
      </c>
      <c r="K254" s="6" t="s">
        <v>56</v>
      </c>
      <c r="L254" s="6" t="s">
        <v>21</v>
      </c>
      <c r="M254" s="6" t="s">
        <v>33</v>
      </c>
      <c r="N254" t="s">
        <v>35</v>
      </c>
      <c r="O254" t="s">
        <v>18</v>
      </c>
    </row>
    <row r="255" spans="1:15" x14ac:dyDescent="0.45">
      <c r="A255">
        <v>36551801</v>
      </c>
      <c r="B255" s="4">
        <v>44283</v>
      </c>
      <c r="C255">
        <v>7056233</v>
      </c>
      <c r="D255">
        <v>11969</v>
      </c>
      <c r="E255" t="s">
        <v>195</v>
      </c>
      <c r="F255" t="s">
        <v>150</v>
      </c>
      <c r="G255" t="s">
        <v>155</v>
      </c>
      <c r="H255">
        <v>3</v>
      </c>
      <c r="I255" s="5">
        <v>66.378151260504197</v>
      </c>
      <c r="J255" s="5">
        <f t="shared" si="3"/>
        <v>199.1344537815126</v>
      </c>
      <c r="K255" s="6">
        <v>52499</v>
      </c>
      <c r="L255" s="6" t="s">
        <v>28</v>
      </c>
      <c r="M255" s="6" t="s">
        <v>29</v>
      </c>
      <c r="N255" t="s">
        <v>15</v>
      </c>
      <c r="O255" t="s">
        <v>16</v>
      </c>
    </row>
    <row r="256" spans="1:15" x14ac:dyDescent="0.45">
      <c r="A256">
        <v>36551801</v>
      </c>
      <c r="B256" s="4">
        <v>44283</v>
      </c>
      <c r="C256">
        <v>7056233</v>
      </c>
      <c r="D256">
        <v>12086</v>
      </c>
      <c r="E256" t="s">
        <v>206</v>
      </c>
      <c r="F256" t="s">
        <v>151</v>
      </c>
      <c r="G256" t="s">
        <v>154</v>
      </c>
      <c r="H256">
        <v>2</v>
      </c>
      <c r="I256" s="5">
        <v>248.73109243697482</v>
      </c>
      <c r="J256" s="5">
        <f t="shared" si="3"/>
        <v>497.46218487394964</v>
      </c>
      <c r="K256" s="6">
        <v>52499</v>
      </c>
      <c r="L256" s="6" t="s">
        <v>28</v>
      </c>
      <c r="M256" s="6" t="s">
        <v>29</v>
      </c>
      <c r="N256" t="s">
        <v>15</v>
      </c>
      <c r="O256" t="s">
        <v>16</v>
      </c>
    </row>
    <row r="257" spans="1:15" x14ac:dyDescent="0.45">
      <c r="A257">
        <v>36551801</v>
      </c>
      <c r="B257" s="4">
        <v>44283</v>
      </c>
      <c r="C257">
        <v>7056233</v>
      </c>
      <c r="D257">
        <v>12735</v>
      </c>
      <c r="E257" t="s">
        <v>231</v>
      </c>
      <c r="F257" t="s">
        <v>151</v>
      </c>
      <c r="G257" t="s">
        <v>155</v>
      </c>
      <c r="H257">
        <v>3</v>
      </c>
      <c r="I257" s="5">
        <v>268.05882352941177</v>
      </c>
      <c r="J257" s="5">
        <f t="shared" si="3"/>
        <v>804.17647058823536</v>
      </c>
      <c r="K257" s="6">
        <v>52499</v>
      </c>
      <c r="L257" s="6" t="s">
        <v>28</v>
      </c>
      <c r="M257" s="6" t="s">
        <v>29</v>
      </c>
      <c r="N257" t="s">
        <v>15</v>
      </c>
      <c r="O257" t="s">
        <v>16</v>
      </c>
    </row>
    <row r="258" spans="1:15" x14ac:dyDescent="0.45">
      <c r="A258">
        <v>85419877</v>
      </c>
      <c r="B258" s="4">
        <v>44282</v>
      </c>
      <c r="C258">
        <v>6194434</v>
      </c>
      <c r="D258">
        <v>12086</v>
      </c>
      <c r="E258" t="s">
        <v>206</v>
      </c>
      <c r="F258" t="s">
        <v>151</v>
      </c>
      <c r="G258" t="s">
        <v>154</v>
      </c>
      <c r="H258">
        <v>2</v>
      </c>
      <c r="I258" s="5">
        <v>248.73109243697482</v>
      </c>
      <c r="J258" s="5">
        <f t="shared" ref="J258:J321" si="4">H258*I258</f>
        <v>497.46218487394964</v>
      </c>
      <c r="K258" s="6">
        <v>66440</v>
      </c>
      <c r="L258" s="6" t="s">
        <v>28</v>
      </c>
      <c r="M258" s="6" t="s">
        <v>61</v>
      </c>
      <c r="N258" t="s">
        <v>32</v>
      </c>
      <c r="O258" t="s">
        <v>18</v>
      </c>
    </row>
    <row r="259" spans="1:15" x14ac:dyDescent="0.45">
      <c r="A259">
        <v>85419877</v>
      </c>
      <c r="B259" s="4">
        <v>44282</v>
      </c>
      <c r="C259">
        <v>6194434</v>
      </c>
      <c r="D259">
        <v>12430</v>
      </c>
      <c r="E259" t="s">
        <v>186</v>
      </c>
      <c r="F259" t="s">
        <v>151</v>
      </c>
      <c r="G259" t="s">
        <v>155</v>
      </c>
      <c r="H259">
        <v>3</v>
      </c>
      <c r="I259" s="5">
        <v>256.29411764705884</v>
      </c>
      <c r="J259" s="5">
        <f t="shared" si="4"/>
        <v>768.88235294117658</v>
      </c>
      <c r="K259" s="6">
        <v>66440</v>
      </c>
      <c r="L259" s="6" t="s">
        <v>28</v>
      </c>
      <c r="M259" s="6" t="s">
        <v>61</v>
      </c>
      <c r="N259" t="s">
        <v>32</v>
      </c>
      <c r="O259" t="s">
        <v>18</v>
      </c>
    </row>
    <row r="260" spans="1:15" x14ac:dyDescent="0.45">
      <c r="A260">
        <v>76711120</v>
      </c>
      <c r="B260" s="4">
        <v>44282</v>
      </c>
      <c r="C260">
        <v>6220958</v>
      </c>
      <c r="D260">
        <v>12086</v>
      </c>
      <c r="E260" t="s">
        <v>206</v>
      </c>
      <c r="F260" t="s">
        <v>151</v>
      </c>
      <c r="G260" t="s">
        <v>154</v>
      </c>
      <c r="H260">
        <v>2</v>
      </c>
      <c r="I260" s="5">
        <v>248.73109243697482</v>
      </c>
      <c r="J260" s="5">
        <f t="shared" si="4"/>
        <v>497.46218487394964</v>
      </c>
      <c r="K260" s="6">
        <v>97342</v>
      </c>
      <c r="L260" s="6" t="s">
        <v>13</v>
      </c>
      <c r="M260" s="6" t="s">
        <v>27</v>
      </c>
      <c r="N260" t="s">
        <v>17</v>
      </c>
      <c r="O260" t="s">
        <v>18</v>
      </c>
    </row>
    <row r="261" spans="1:15" x14ac:dyDescent="0.45">
      <c r="A261">
        <v>34518457</v>
      </c>
      <c r="B261" s="4">
        <v>44282</v>
      </c>
      <c r="C261">
        <v>7191591</v>
      </c>
      <c r="D261">
        <v>13405</v>
      </c>
      <c r="E261" t="s">
        <v>221</v>
      </c>
      <c r="F261" t="s">
        <v>152</v>
      </c>
      <c r="G261" t="s">
        <v>155</v>
      </c>
      <c r="H261">
        <v>3</v>
      </c>
      <c r="I261" s="5">
        <v>116.79831932773111</v>
      </c>
      <c r="J261" s="5">
        <f t="shared" si="4"/>
        <v>350.39495798319331</v>
      </c>
      <c r="K261" s="6">
        <v>57271</v>
      </c>
      <c r="L261" s="6" t="s">
        <v>28</v>
      </c>
      <c r="M261" s="6" t="s">
        <v>29</v>
      </c>
      <c r="N261" t="s">
        <v>32</v>
      </c>
      <c r="O261" t="s">
        <v>16</v>
      </c>
    </row>
    <row r="262" spans="1:15" x14ac:dyDescent="0.45">
      <c r="A262">
        <v>27515364</v>
      </c>
      <c r="B262" s="4">
        <v>44282</v>
      </c>
      <c r="C262">
        <v>8885721</v>
      </c>
      <c r="D262">
        <v>10561</v>
      </c>
      <c r="E262" t="s">
        <v>194</v>
      </c>
      <c r="F262" t="s">
        <v>174</v>
      </c>
      <c r="G262" t="s">
        <v>154</v>
      </c>
      <c r="H262">
        <v>2</v>
      </c>
      <c r="I262" s="5">
        <v>133.60504201680675</v>
      </c>
      <c r="J262" s="5">
        <f t="shared" si="4"/>
        <v>267.2100840336135</v>
      </c>
      <c r="K262" s="6" t="s">
        <v>43</v>
      </c>
      <c r="L262" s="6" t="s">
        <v>21</v>
      </c>
      <c r="M262" s="6" t="s">
        <v>22</v>
      </c>
      <c r="N262" t="s">
        <v>32</v>
      </c>
      <c r="O262" t="s">
        <v>16</v>
      </c>
    </row>
    <row r="263" spans="1:15" x14ac:dyDescent="0.45">
      <c r="A263">
        <v>27515364</v>
      </c>
      <c r="B263" s="4">
        <v>44282</v>
      </c>
      <c r="C263">
        <v>8885721</v>
      </c>
      <c r="D263">
        <v>13397</v>
      </c>
      <c r="E263" t="s">
        <v>219</v>
      </c>
      <c r="F263" t="s">
        <v>152</v>
      </c>
      <c r="G263" t="s">
        <v>155</v>
      </c>
      <c r="H263">
        <v>2</v>
      </c>
      <c r="I263" s="5">
        <v>117.63865546218489</v>
      </c>
      <c r="J263" s="5">
        <f t="shared" si="4"/>
        <v>235.27731092436977</v>
      </c>
      <c r="K263" s="6" t="s">
        <v>43</v>
      </c>
      <c r="L263" s="6" t="s">
        <v>21</v>
      </c>
      <c r="M263" s="6" t="s">
        <v>22</v>
      </c>
      <c r="N263" t="s">
        <v>32</v>
      </c>
      <c r="O263" t="s">
        <v>16</v>
      </c>
    </row>
    <row r="264" spans="1:15" x14ac:dyDescent="0.45">
      <c r="A264">
        <v>27515364</v>
      </c>
      <c r="B264" s="4">
        <v>44282</v>
      </c>
      <c r="C264">
        <v>8885721</v>
      </c>
      <c r="D264">
        <v>13651</v>
      </c>
      <c r="E264" t="s">
        <v>197</v>
      </c>
      <c r="F264" t="s">
        <v>152</v>
      </c>
      <c r="G264" t="s">
        <v>154</v>
      </c>
      <c r="H264">
        <v>2</v>
      </c>
      <c r="I264" s="5">
        <v>112.5966386554622</v>
      </c>
      <c r="J264" s="5">
        <f t="shared" si="4"/>
        <v>225.1932773109244</v>
      </c>
      <c r="K264" s="6" t="s">
        <v>43</v>
      </c>
      <c r="L264" s="6" t="s">
        <v>21</v>
      </c>
      <c r="M264" s="6" t="s">
        <v>22</v>
      </c>
      <c r="N264" t="s">
        <v>32</v>
      </c>
      <c r="O264" t="s">
        <v>16</v>
      </c>
    </row>
    <row r="265" spans="1:15" x14ac:dyDescent="0.45">
      <c r="A265">
        <v>27515364</v>
      </c>
      <c r="B265" s="4">
        <v>44282</v>
      </c>
      <c r="C265">
        <v>8885721</v>
      </c>
      <c r="D265">
        <v>13394</v>
      </c>
      <c r="E265" t="s">
        <v>214</v>
      </c>
      <c r="F265" t="s">
        <v>152</v>
      </c>
      <c r="G265" t="s">
        <v>154</v>
      </c>
      <c r="H265">
        <v>3</v>
      </c>
      <c r="I265" s="5">
        <v>123.52100840336136</v>
      </c>
      <c r="J265" s="5">
        <f t="shared" si="4"/>
        <v>370.56302521008411</v>
      </c>
      <c r="K265" s="6" t="s">
        <v>43</v>
      </c>
      <c r="L265" s="6" t="s">
        <v>21</v>
      </c>
      <c r="M265" s="6" t="s">
        <v>22</v>
      </c>
      <c r="N265" t="s">
        <v>32</v>
      </c>
      <c r="O265" t="s">
        <v>16</v>
      </c>
    </row>
    <row r="266" spans="1:15" x14ac:dyDescent="0.45">
      <c r="A266">
        <v>27515364</v>
      </c>
      <c r="B266" s="4">
        <v>44282</v>
      </c>
      <c r="C266">
        <v>8885721</v>
      </c>
      <c r="D266">
        <v>13302</v>
      </c>
      <c r="E266" t="s">
        <v>203</v>
      </c>
      <c r="F266" t="s">
        <v>152</v>
      </c>
      <c r="G266" t="s">
        <v>155</v>
      </c>
      <c r="H266">
        <v>3</v>
      </c>
      <c r="I266" s="5">
        <v>121.00000000000001</v>
      </c>
      <c r="J266" s="5">
        <f t="shared" si="4"/>
        <v>363.00000000000006</v>
      </c>
      <c r="K266" s="6" t="s">
        <v>43</v>
      </c>
      <c r="L266" s="6" t="s">
        <v>21</v>
      </c>
      <c r="M266" s="6" t="s">
        <v>22</v>
      </c>
      <c r="N266" t="s">
        <v>32</v>
      </c>
      <c r="O266" t="s">
        <v>16</v>
      </c>
    </row>
    <row r="267" spans="1:15" x14ac:dyDescent="0.45">
      <c r="A267">
        <v>70559899</v>
      </c>
      <c r="B267" s="4">
        <v>44281</v>
      </c>
      <c r="C267">
        <v>9127207</v>
      </c>
      <c r="D267">
        <v>13699</v>
      </c>
      <c r="E267" t="s">
        <v>223</v>
      </c>
      <c r="F267" t="s">
        <v>152</v>
      </c>
      <c r="G267" t="s">
        <v>155</v>
      </c>
      <c r="H267">
        <v>3</v>
      </c>
      <c r="I267" s="5">
        <v>119.31932773109244</v>
      </c>
      <c r="J267" s="5">
        <f t="shared" si="4"/>
        <v>357.9579831932773</v>
      </c>
      <c r="K267" s="6">
        <v>39326</v>
      </c>
      <c r="L267" s="6" t="s">
        <v>21</v>
      </c>
      <c r="M267" s="6" t="s">
        <v>33</v>
      </c>
      <c r="N267" t="s">
        <v>35</v>
      </c>
      <c r="O267" t="s">
        <v>18</v>
      </c>
    </row>
    <row r="268" spans="1:15" x14ac:dyDescent="0.45">
      <c r="A268">
        <v>12295773</v>
      </c>
      <c r="B268" s="4">
        <v>44281</v>
      </c>
      <c r="C268">
        <v>2410091</v>
      </c>
      <c r="D268">
        <v>14002</v>
      </c>
      <c r="E268" t="s">
        <v>233</v>
      </c>
      <c r="F268" t="s">
        <v>237</v>
      </c>
      <c r="G268" t="s">
        <v>238</v>
      </c>
      <c r="H268">
        <v>1</v>
      </c>
      <c r="I268" s="5">
        <v>62.042016806722692</v>
      </c>
      <c r="J268" s="5">
        <f t="shared" si="4"/>
        <v>62.042016806722692</v>
      </c>
      <c r="K268" s="6">
        <v>10319</v>
      </c>
      <c r="L268" s="6" t="s">
        <v>21</v>
      </c>
      <c r="M268" s="6" t="s">
        <v>240</v>
      </c>
      <c r="N268" t="s">
        <v>32</v>
      </c>
      <c r="O268" t="s">
        <v>26</v>
      </c>
    </row>
    <row r="269" spans="1:15" x14ac:dyDescent="0.45">
      <c r="A269">
        <v>12630594</v>
      </c>
      <c r="B269" s="4">
        <v>44281</v>
      </c>
      <c r="C269">
        <v>1398002</v>
      </c>
      <c r="D269">
        <v>14001</v>
      </c>
      <c r="E269" t="s">
        <v>235</v>
      </c>
      <c r="F269" t="s">
        <v>237</v>
      </c>
      <c r="G269" t="s">
        <v>238</v>
      </c>
      <c r="H269">
        <v>1</v>
      </c>
      <c r="I269" s="5">
        <v>71.705882352941174</v>
      </c>
      <c r="J269" s="5">
        <f t="shared" si="4"/>
        <v>71.705882352941174</v>
      </c>
      <c r="K269" s="6">
        <v>10553</v>
      </c>
      <c r="L269" s="6" t="s">
        <v>21</v>
      </c>
      <c r="M269" s="6" t="s">
        <v>240</v>
      </c>
      <c r="N269" t="s">
        <v>32</v>
      </c>
      <c r="O269" t="s">
        <v>30</v>
      </c>
    </row>
    <row r="270" spans="1:15" x14ac:dyDescent="0.45">
      <c r="A270">
        <v>13327983</v>
      </c>
      <c r="B270" s="4">
        <v>44281</v>
      </c>
      <c r="C270">
        <v>2053301</v>
      </c>
      <c r="D270">
        <v>14002</v>
      </c>
      <c r="E270" t="s">
        <v>233</v>
      </c>
      <c r="F270" t="s">
        <v>237</v>
      </c>
      <c r="G270" t="s">
        <v>238</v>
      </c>
      <c r="H270">
        <v>1</v>
      </c>
      <c r="I270" s="5">
        <v>62.042016806722692</v>
      </c>
      <c r="J270" s="5">
        <f t="shared" si="4"/>
        <v>62.042016806722692</v>
      </c>
      <c r="K270" s="6">
        <v>12109</v>
      </c>
      <c r="L270" s="6" t="s">
        <v>21</v>
      </c>
      <c r="M270" s="6" t="s">
        <v>240</v>
      </c>
      <c r="N270" t="s">
        <v>15</v>
      </c>
      <c r="O270" t="s">
        <v>30</v>
      </c>
    </row>
    <row r="271" spans="1:15" x14ac:dyDescent="0.45">
      <c r="A271">
        <v>26766215</v>
      </c>
      <c r="B271" s="4">
        <v>44280</v>
      </c>
      <c r="C271">
        <v>6273345</v>
      </c>
      <c r="D271">
        <v>13653</v>
      </c>
      <c r="E271" t="s">
        <v>196</v>
      </c>
      <c r="F271" t="s">
        <v>152</v>
      </c>
      <c r="G271" t="s">
        <v>155</v>
      </c>
      <c r="H271">
        <v>3</v>
      </c>
      <c r="I271" s="5">
        <v>121.00000000000001</v>
      </c>
      <c r="J271" s="5">
        <f t="shared" si="4"/>
        <v>363.00000000000006</v>
      </c>
      <c r="K271" s="6">
        <v>90762</v>
      </c>
      <c r="L271" s="6" t="s">
        <v>13</v>
      </c>
      <c r="M271" s="6" t="s">
        <v>27</v>
      </c>
      <c r="N271" t="s">
        <v>23</v>
      </c>
      <c r="O271" t="s">
        <v>16</v>
      </c>
    </row>
    <row r="272" spans="1:15" x14ac:dyDescent="0.45">
      <c r="A272">
        <v>26766215</v>
      </c>
      <c r="B272" s="4">
        <v>44280</v>
      </c>
      <c r="C272">
        <v>6273345</v>
      </c>
      <c r="D272">
        <v>13111</v>
      </c>
      <c r="E272" t="s">
        <v>178</v>
      </c>
      <c r="F272" t="s">
        <v>152</v>
      </c>
      <c r="G272" t="s">
        <v>155</v>
      </c>
      <c r="H272">
        <v>3</v>
      </c>
      <c r="I272" s="5">
        <v>113.43697478991598</v>
      </c>
      <c r="J272" s="5">
        <f t="shared" si="4"/>
        <v>340.31092436974791</v>
      </c>
      <c r="K272" s="6">
        <v>90762</v>
      </c>
      <c r="L272" s="6" t="s">
        <v>13</v>
      </c>
      <c r="M272" s="6" t="s">
        <v>27</v>
      </c>
      <c r="N272" t="s">
        <v>23</v>
      </c>
      <c r="O272" t="s">
        <v>16</v>
      </c>
    </row>
    <row r="273" spans="1:15" x14ac:dyDescent="0.45">
      <c r="A273">
        <v>26766215</v>
      </c>
      <c r="B273" s="4">
        <v>44280</v>
      </c>
      <c r="C273">
        <v>6273345</v>
      </c>
      <c r="D273">
        <v>13394</v>
      </c>
      <c r="E273" t="s">
        <v>214</v>
      </c>
      <c r="F273" t="s">
        <v>152</v>
      </c>
      <c r="G273" t="s">
        <v>154</v>
      </c>
      <c r="H273">
        <v>2</v>
      </c>
      <c r="I273" s="5">
        <v>123.52100840336136</v>
      </c>
      <c r="J273" s="5">
        <f t="shared" si="4"/>
        <v>247.04201680672273</v>
      </c>
      <c r="K273" s="6">
        <v>90762</v>
      </c>
      <c r="L273" s="6" t="s">
        <v>13</v>
      </c>
      <c r="M273" s="6" t="s">
        <v>27</v>
      </c>
      <c r="N273" t="s">
        <v>23</v>
      </c>
      <c r="O273" t="s">
        <v>16</v>
      </c>
    </row>
    <row r="274" spans="1:15" x14ac:dyDescent="0.45">
      <c r="A274">
        <v>31186665</v>
      </c>
      <c r="B274" s="4">
        <v>44280</v>
      </c>
      <c r="C274">
        <v>6631864</v>
      </c>
      <c r="D274">
        <v>10331</v>
      </c>
      <c r="E274" t="s">
        <v>188</v>
      </c>
      <c r="F274" t="s">
        <v>174</v>
      </c>
      <c r="G274" t="s">
        <v>154</v>
      </c>
      <c r="H274">
        <v>3</v>
      </c>
      <c r="I274" s="5">
        <v>141.16806722689077</v>
      </c>
      <c r="J274" s="5">
        <f t="shared" si="4"/>
        <v>423.50420168067228</v>
      </c>
      <c r="K274" s="6">
        <v>56410</v>
      </c>
      <c r="L274" s="6" t="s">
        <v>28</v>
      </c>
      <c r="M274" s="6" t="s">
        <v>36</v>
      </c>
      <c r="N274" t="s">
        <v>17</v>
      </c>
      <c r="O274" t="s">
        <v>16</v>
      </c>
    </row>
    <row r="275" spans="1:15" x14ac:dyDescent="0.45">
      <c r="A275">
        <v>86025617</v>
      </c>
      <c r="B275" s="4">
        <v>44279</v>
      </c>
      <c r="C275">
        <v>6233134</v>
      </c>
      <c r="D275">
        <v>11777</v>
      </c>
      <c r="E275" t="s">
        <v>175</v>
      </c>
      <c r="F275" t="s">
        <v>150</v>
      </c>
      <c r="G275" t="s">
        <v>154</v>
      </c>
      <c r="H275">
        <v>2</v>
      </c>
      <c r="I275" s="5">
        <v>63.016806722689076</v>
      </c>
      <c r="J275" s="5">
        <f t="shared" si="4"/>
        <v>126.03361344537815</v>
      </c>
      <c r="K275" s="6">
        <v>35745</v>
      </c>
      <c r="L275" s="6" t="s">
        <v>28</v>
      </c>
      <c r="M275" s="6" t="s">
        <v>39</v>
      </c>
      <c r="N275" t="s">
        <v>23</v>
      </c>
      <c r="O275" t="s">
        <v>18</v>
      </c>
    </row>
    <row r="276" spans="1:15" x14ac:dyDescent="0.45">
      <c r="A276">
        <v>63688258</v>
      </c>
      <c r="B276" s="4">
        <v>44279</v>
      </c>
      <c r="C276">
        <v>8831250</v>
      </c>
      <c r="D276">
        <v>12086</v>
      </c>
      <c r="E276" t="s">
        <v>206</v>
      </c>
      <c r="F276" t="s">
        <v>151</v>
      </c>
      <c r="G276" t="s">
        <v>154</v>
      </c>
      <c r="H276">
        <v>1</v>
      </c>
      <c r="I276" s="5">
        <v>248.73109243697482</v>
      </c>
      <c r="J276" s="5">
        <f t="shared" si="4"/>
        <v>248.73109243697482</v>
      </c>
      <c r="K276" s="6">
        <v>68159</v>
      </c>
      <c r="L276" s="6" t="s">
        <v>13</v>
      </c>
      <c r="M276" s="6" t="s">
        <v>14</v>
      </c>
      <c r="N276" t="s">
        <v>23</v>
      </c>
      <c r="O276" t="s">
        <v>18</v>
      </c>
    </row>
    <row r="277" spans="1:15" x14ac:dyDescent="0.45">
      <c r="A277">
        <v>63688258</v>
      </c>
      <c r="B277" s="4">
        <v>44279</v>
      </c>
      <c r="C277">
        <v>8831250</v>
      </c>
      <c r="D277">
        <v>10181</v>
      </c>
      <c r="E277" t="s">
        <v>189</v>
      </c>
      <c r="F277" t="s">
        <v>174</v>
      </c>
      <c r="G277" t="s">
        <v>154</v>
      </c>
      <c r="H277">
        <v>2</v>
      </c>
      <c r="I277" s="5">
        <v>134.44537815126051</v>
      </c>
      <c r="J277" s="5">
        <f t="shared" si="4"/>
        <v>268.89075630252103</v>
      </c>
      <c r="K277" s="6">
        <v>68159</v>
      </c>
      <c r="L277" s="6" t="s">
        <v>13</v>
      </c>
      <c r="M277" s="6" t="s">
        <v>14</v>
      </c>
      <c r="N277" t="s">
        <v>23</v>
      </c>
      <c r="O277" t="s">
        <v>18</v>
      </c>
    </row>
    <row r="278" spans="1:15" x14ac:dyDescent="0.45">
      <c r="A278">
        <v>26653061</v>
      </c>
      <c r="B278" s="4">
        <v>44279</v>
      </c>
      <c r="C278">
        <v>7695344</v>
      </c>
      <c r="D278">
        <v>12634</v>
      </c>
      <c r="E278" t="s">
        <v>202</v>
      </c>
      <c r="F278" t="s">
        <v>151</v>
      </c>
      <c r="G278" t="s">
        <v>154</v>
      </c>
      <c r="H278">
        <v>2</v>
      </c>
      <c r="I278" s="5">
        <v>265.53781512605042</v>
      </c>
      <c r="J278" s="5">
        <f t="shared" si="4"/>
        <v>531.07563025210084</v>
      </c>
      <c r="K278" s="6">
        <v>31840</v>
      </c>
      <c r="L278" s="6" t="s">
        <v>19</v>
      </c>
      <c r="M278" s="6" t="s">
        <v>20</v>
      </c>
      <c r="N278" t="s">
        <v>35</v>
      </c>
      <c r="O278" t="s">
        <v>16</v>
      </c>
    </row>
    <row r="279" spans="1:15" x14ac:dyDescent="0.45">
      <c r="A279">
        <v>26584121</v>
      </c>
      <c r="B279" s="4">
        <v>44279</v>
      </c>
      <c r="C279">
        <v>8432196</v>
      </c>
      <c r="D279">
        <v>10181</v>
      </c>
      <c r="E279" t="s">
        <v>189</v>
      </c>
      <c r="F279" t="s">
        <v>174</v>
      </c>
      <c r="G279" t="s">
        <v>154</v>
      </c>
      <c r="H279">
        <v>3</v>
      </c>
      <c r="I279" s="5">
        <v>134.44537815126051</v>
      </c>
      <c r="J279" s="5">
        <f t="shared" si="4"/>
        <v>403.33613445378154</v>
      </c>
      <c r="K279" s="6">
        <v>39615</v>
      </c>
      <c r="L279" s="6" t="s">
        <v>21</v>
      </c>
      <c r="M279" s="6" t="s">
        <v>33</v>
      </c>
      <c r="N279" t="s">
        <v>15</v>
      </c>
      <c r="O279" t="s">
        <v>16</v>
      </c>
    </row>
    <row r="280" spans="1:15" x14ac:dyDescent="0.45">
      <c r="A280">
        <v>26584121</v>
      </c>
      <c r="B280" s="4">
        <v>44279</v>
      </c>
      <c r="C280">
        <v>8432196</v>
      </c>
      <c r="D280">
        <v>10181</v>
      </c>
      <c r="E280" t="s">
        <v>189</v>
      </c>
      <c r="F280" t="s">
        <v>174</v>
      </c>
      <c r="G280" t="s">
        <v>154</v>
      </c>
      <c r="H280">
        <v>3</v>
      </c>
      <c r="I280" s="5">
        <v>134.44537815126051</v>
      </c>
      <c r="J280" s="5">
        <f t="shared" si="4"/>
        <v>403.33613445378154</v>
      </c>
      <c r="K280" s="6">
        <v>39615</v>
      </c>
      <c r="L280" s="6" t="s">
        <v>21</v>
      </c>
      <c r="M280" s="6" t="s">
        <v>33</v>
      </c>
      <c r="N280" t="s">
        <v>15</v>
      </c>
      <c r="O280" t="s">
        <v>16</v>
      </c>
    </row>
    <row r="281" spans="1:15" x14ac:dyDescent="0.45">
      <c r="A281">
        <v>26584121</v>
      </c>
      <c r="B281" s="4">
        <v>44279</v>
      </c>
      <c r="C281">
        <v>8432196</v>
      </c>
      <c r="D281">
        <v>12495</v>
      </c>
      <c r="E281" t="s">
        <v>201</v>
      </c>
      <c r="F281" t="s">
        <v>151</v>
      </c>
      <c r="G281" t="s">
        <v>155</v>
      </c>
      <c r="H281">
        <v>3</v>
      </c>
      <c r="I281" s="5">
        <v>264.69747899159665</v>
      </c>
      <c r="J281" s="5">
        <f t="shared" si="4"/>
        <v>794.09243697478996</v>
      </c>
      <c r="K281" s="6">
        <v>39615</v>
      </c>
      <c r="L281" s="6" t="s">
        <v>21</v>
      </c>
      <c r="M281" s="6" t="s">
        <v>33</v>
      </c>
      <c r="N281" t="s">
        <v>15</v>
      </c>
      <c r="O281" t="s">
        <v>16</v>
      </c>
    </row>
    <row r="282" spans="1:15" x14ac:dyDescent="0.45">
      <c r="A282">
        <v>26584121</v>
      </c>
      <c r="B282" s="4">
        <v>44279</v>
      </c>
      <c r="C282">
        <v>8432196</v>
      </c>
      <c r="D282">
        <v>12058</v>
      </c>
      <c r="E282" t="s">
        <v>210</v>
      </c>
      <c r="F282" t="s">
        <v>151</v>
      </c>
      <c r="G282" t="s">
        <v>155</v>
      </c>
      <c r="H282">
        <v>3</v>
      </c>
      <c r="I282" s="5">
        <v>267.218487394958</v>
      </c>
      <c r="J282" s="5">
        <f t="shared" si="4"/>
        <v>801.65546218487407</v>
      </c>
      <c r="K282" s="6">
        <v>39615</v>
      </c>
      <c r="L282" s="6" t="s">
        <v>21</v>
      </c>
      <c r="M282" s="6" t="s">
        <v>33</v>
      </c>
      <c r="N282" t="s">
        <v>15</v>
      </c>
      <c r="O282" t="s">
        <v>16</v>
      </c>
    </row>
    <row r="283" spans="1:15" x14ac:dyDescent="0.45">
      <c r="A283">
        <v>26584121</v>
      </c>
      <c r="B283" s="4">
        <v>44279</v>
      </c>
      <c r="C283">
        <v>8432196</v>
      </c>
      <c r="D283">
        <v>13337</v>
      </c>
      <c r="E283" t="s">
        <v>198</v>
      </c>
      <c r="F283" t="s">
        <v>152</v>
      </c>
      <c r="G283" t="s">
        <v>154</v>
      </c>
      <c r="H283">
        <v>2</v>
      </c>
      <c r="I283" s="5">
        <v>118.47899159663866</v>
      </c>
      <c r="J283" s="5">
        <f t="shared" si="4"/>
        <v>236.95798319327733</v>
      </c>
      <c r="K283" s="6">
        <v>39615</v>
      </c>
      <c r="L283" s="6" t="s">
        <v>21</v>
      </c>
      <c r="M283" s="6" t="s">
        <v>33</v>
      </c>
      <c r="N283" t="s">
        <v>15</v>
      </c>
      <c r="O283" t="s">
        <v>16</v>
      </c>
    </row>
    <row r="284" spans="1:15" x14ac:dyDescent="0.45">
      <c r="A284">
        <v>12295773</v>
      </c>
      <c r="B284" s="4">
        <v>44279</v>
      </c>
      <c r="C284">
        <v>2410091</v>
      </c>
      <c r="D284">
        <v>14003</v>
      </c>
      <c r="E284" t="s">
        <v>236</v>
      </c>
      <c r="F284" t="s">
        <v>237</v>
      </c>
      <c r="G284" t="s">
        <v>238</v>
      </c>
      <c r="H284">
        <v>1</v>
      </c>
      <c r="I284" s="5">
        <v>52.386554621848745</v>
      </c>
      <c r="J284" s="5">
        <f t="shared" si="4"/>
        <v>52.386554621848745</v>
      </c>
      <c r="K284" s="6">
        <v>22391</v>
      </c>
      <c r="L284" s="6" t="s">
        <v>19</v>
      </c>
      <c r="M284" s="6" t="s">
        <v>239</v>
      </c>
      <c r="N284" t="s">
        <v>35</v>
      </c>
      <c r="O284" t="s">
        <v>30</v>
      </c>
    </row>
    <row r="285" spans="1:15" x14ac:dyDescent="0.45">
      <c r="A285">
        <v>94674519</v>
      </c>
      <c r="B285" s="4">
        <v>44278</v>
      </c>
      <c r="C285">
        <v>9844796</v>
      </c>
      <c r="D285">
        <v>11156</v>
      </c>
      <c r="E285" t="s">
        <v>193</v>
      </c>
      <c r="F285" t="s">
        <v>150</v>
      </c>
      <c r="G285" t="s">
        <v>154</v>
      </c>
      <c r="H285">
        <v>2</v>
      </c>
      <c r="I285" s="5">
        <v>74.78151260504201</v>
      </c>
      <c r="J285" s="5">
        <f t="shared" si="4"/>
        <v>149.56302521008402</v>
      </c>
      <c r="K285" s="6">
        <v>69214</v>
      </c>
      <c r="L285" s="6" t="s">
        <v>13</v>
      </c>
      <c r="M285" s="6" t="s">
        <v>14</v>
      </c>
      <c r="N285" t="s">
        <v>32</v>
      </c>
      <c r="O285" t="s">
        <v>26</v>
      </c>
    </row>
    <row r="286" spans="1:15" x14ac:dyDescent="0.45">
      <c r="A286">
        <v>10097002</v>
      </c>
      <c r="B286" s="4">
        <v>44278</v>
      </c>
      <c r="C286">
        <v>8828372</v>
      </c>
      <c r="D286">
        <v>14002</v>
      </c>
      <c r="E286" t="s">
        <v>233</v>
      </c>
      <c r="F286" t="s">
        <v>237</v>
      </c>
      <c r="G286" t="s">
        <v>238</v>
      </c>
      <c r="H286">
        <v>1</v>
      </c>
      <c r="I286" s="5">
        <v>62.042016806722692</v>
      </c>
      <c r="J286" s="5">
        <f t="shared" si="4"/>
        <v>62.042016806722692</v>
      </c>
      <c r="K286" s="6">
        <v>22523</v>
      </c>
      <c r="L286" s="6" t="s">
        <v>19</v>
      </c>
      <c r="M286" s="6" t="s">
        <v>239</v>
      </c>
      <c r="N286" t="s">
        <v>35</v>
      </c>
      <c r="O286" t="s">
        <v>26</v>
      </c>
    </row>
    <row r="287" spans="1:15" x14ac:dyDescent="0.45">
      <c r="A287">
        <v>12853597</v>
      </c>
      <c r="B287" s="4">
        <v>44278</v>
      </c>
      <c r="C287">
        <v>6682193</v>
      </c>
      <c r="D287">
        <v>14002</v>
      </c>
      <c r="E287" t="s">
        <v>233</v>
      </c>
      <c r="F287" t="s">
        <v>237</v>
      </c>
      <c r="G287" t="s">
        <v>238</v>
      </c>
      <c r="H287">
        <v>1</v>
      </c>
      <c r="I287" s="5">
        <v>62.042016806722692</v>
      </c>
      <c r="J287" s="5">
        <f t="shared" si="4"/>
        <v>62.042016806722692</v>
      </c>
      <c r="K287" s="6">
        <v>13629</v>
      </c>
      <c r="L287" s="6" t="s">
        <v>21</v>
      </c>
      <c r="M287" s="6" t="s">
        <v>240</v>
      </c>
      <c r="N287" t="s">
        <v>15</v>
      </c>
      <c r="O287" t="s">
        <v>26</v>
      </c>
    </row>
    <row r="288" spans="1:15" x14ac:dyDescent="0.45">
      <c r="A288">
        <v>34661679</v>
      </c>
      <c r="B288" s="4">
        <v>44277</v>
      </c>
      <c r="C288">
        <v>4882048</v>
      </c>
      <c r="D288">
        <v>12149</v>
      </c>
      <c r="E288" t="s">
        <v>232</v>
      </c>
      <c r="F288" t="s">
        <v>151</v>
      </c>
      <c r="G288" t="s">
        <v>155</v>
      </c>
      <c r="H288">
        <v>2</v>
      </c>
      <c r="I288" s="5">
        <v>264.69747899159665</v>
      </c>
      <c r="J288" s="5">
        <f t="shared" si="4"/>
        <v>529.39495798319331</v>
      </c>
      <c r="K288" s="6">
        <v>74653</v>
      </c>
      <c r="L288" s="6" t="s">
        <v>13</v>
      </c>
      <c r="M288" s="6" t="s">
        <v>14</v>
      </c>
      <c r="N288" t="s">
        <v>35</v>
      </c>
      <c r="O288" t="s">
        <v>16</v>
      </c>
    </row>
    <row r="289" spans="1:15" x14ac:dyDescent="0.45">
      <c r="A289">
        <v>34661679</v>
      </c>
      <c r="B289" s="4">
        <v>44277</v>
      </c>
      <c r="C289">
        <v>4882048</v>
      </c>
      <c r="D289">
        <v>10181</v>
      </c>
      <c r="E289" t="s">
        <v>189</v>
      </c>
      <c r="F289" t="s">
        <v>174</v>
      </c>
      <c r="G289" t="s">
        <v>154</v>
      </c>
      <c r="H289">
        <v>3</v>
      </c>
      <c r="I289" s="5">
        <v>134.44537815126051</v>
      </c>
      <c r="J289" s="5">
        <f t="shared" si="4"/>
        <v>403.33613445378154</v>
      </c>
      <c r="K289" s="6">
        <v>74653</v>
      </c>
      <c r="L289" s="6" t="s">
        <v>13</v>
      </c>
      <c r="M289" s="6" t="s">
        <v>14</v>
      </c>
      <c r="N289" t="s">
        <v>35</v>
      </c>
      <c r="O289" t="s">
        <v>16</v>
      </c>
    </row>
    <row r="290" spans="1:15" x14ac:dyDescent="0.45">
      <c r="A290">
        <v>10047397</v>
      </c>
      <c r="B290" s="4">
        <v>44277</v>
      </c>
      <c r="C290">
        <v>1790486</v>
      </c>
      <c r="D290">
        <v>12098</v>
      </c>
      <c r="E290" t="s">
        <v>212</v>
      </c>
      <c r="F290" t="s">
        <v>151</v>
      </c>
      <c r="G290" t="s">
        <v>154</v>
      </c>
      <c r="H290">
        <v>1</v>
      </c>
      <c r="I290" s="5">
        <v>257.97478991596643</v>
      </c>
      <c r="J290" s="5">
        <f t="shared" si="4"/>
        <v>257.97478991596643</v>
      </c>
      <c r="K290" s="6">
        <v>93086</v>
      </c>
      <c r="L290" s="6" t="s">
        <v>13</v>
      </c>
      <c r="M290" s="6" t="s">
        <v>27</v>
      </c>
      <c r="N290" t="s">
        <v>35</v>
      </c>
      <c r="O290" t="s">
        <v>16</v>
      </c>
    </row>
    <row r="291" spans="1:15" x14ac:dyDescent="0.45">
      <c r="A291">
        <v>34661679</v>
      </c>
      <c r="B291" s="4">
        <v>44277</v>
      </c>
      <c r="C291">
        <v>4882048</v>
      </c>
      <c r="D291">
        <v>11081</v>
      </c>
      <c r="E291" t="s">
        <v>218</v>
      </c>
      <c r="F291" t="s">
        <v>150</v>
      </c>
      <c r="G291" t="s">
        <v>155</v>
      </c>
      <c r="H291">
        <v>2</v>
      </c>
      <c r="I291" s="5">
        <v>70.579831932773104</v>
      </c>
      <c r="J291" s="5">
        <f t="shared" si="4"/>
        <v>141.15966386554621</v>
      </c>
      <c r="K291" s="6">
        <v>74653</v>
      </c>
      <c r="L291" s="6" t="s">
        <v>13</v>
      </c>
      <c r="M291" s="6" t="s">
        <v>14</v>
      </c>
      <c r="N291" t="s">
        <v>35</v>
      </c>
      <c r="O291" t="s">
        <v>16</v>
      </c>
    </row>
    <row r="292" spans="1:15" x14ac:dyDescent="0.45">
      <c r="A292">
        <v>10047397</v>
      </c>
      <c r="B292" s="4">
        <v>44277</v>
      </c>
      <c r="C292">
        <v>1790486</v>
      </c>
      <c r="D292">
        <v>13355</v>
      </c>
      <c r="E292" t="s">
        <v>224</v>
      </c>
      <c r="F292" t="s">
        <v>152</v>
      </c>
      <c r="G292" t="s">
        <v>154</v>
      </c>
      <c r="H292">
        <v>1</v>
      </c>
      <c r="I292" s="5">
        <v>123.52100840336136</v>
      </c>
      <c r="J292" s="5">
        <f t="shared" si="4"/>
        <v>123.52100840336136</v>
      </c>
      <c r="K292" s="6">
        <v>93086</v>
      </c>
      <c r="L292" s="6" t="s">
        <v>13</v>
      </c>
      <c r="M292" s="6" t="s">
        <v>27</v>
      </c>
      <c r="N292" t="s">
        <v>35</v>
      </c>
      <c r="O292" t="s">
        <v>16</v>
      </c>
    </row>
    <row r="293" spans="1:15" x14ac:dyDescent="0.45">
      <c r="A293">
        <v>10047397</v>
      </c>
      <c r="B293" s="4">
        <v>44277</v>
      </c>
      <c r="C293">
        <v>1790486</v>
      </c>
      <c r="D293">
        <v>11733</v>
      </c>
      <c r="E293" t="s">
        <v>182</v>
      </c>
      <c r="F293" t="s">
        <v>150</v>
      </c>
      <c r="G293" t="s">
        <v>155</v>
      </c>
      <c r="H293">
        <v>1</v>
      </c>
      <c r="I293" s="5">
        <v>73.100840336134453</v>
      </c>
      <c r="J293" s="5">
        <f t="shared" si="4"/>
        <v>73.100840336134453</v>
      </c>
      <c r="K293" s="6">
        <v>93086</v>
      </c>
      <c r="L293" s="6" t="s">
        <v>13</v>
      </c>
      <c r="M293" s="6" t="s">
        <v>27</v>
      </c>
      <c r="N293" t="s">
        <v>35</v>
      </c>
      <c r="O293" t="s">
        <v>16</v>
      </c>
    </row>
    <row r="294" spans="1:15" x14ac:dyDescent="0.45">
      <c r="A294">
        <v>95240459</v>
      </c>
      <c r="B294" s="4">
        <v>44276</v>
      </c>
      <c r="C294">
        <v>1758106</v>
      </c>
      <c r="D294">
        <v>12495</v>
      </c>
      <c r="E294" t="s">
        <v>201</v>
      </c>
      <c r="F294" t="s">
        <v>151</v>
      </c>
      <c r="G294" t="s">
        <v>155</v>
      </c>
      <c r="H294">
        <v>2</v>
      </c>
      <c r="I294" s="5">
        <v>264.69747899159665</v>
      </c>
      <c r="J294" s="5">
        <f t="shared" si="4"/>
        <v>529.39495798319331</v>
      </c>
      <c r="K294" s="6">
        <v>31535</v>
      </c>
      <c r="L294" s="6" t="s">
        <v>19</v>
      </c>
      <c r="M294" s="6" t="s">
        <v>20</v>
      </c>
      <c r="N294" t="s">
        <v>17</v>
      </c>
      <c r="O294" t="s">
        <v>26</v>
      </c>
    </row>
    <row r="295" spans="1:15" x14ac:dyDescent="0.45">
      <c r="A295">
        <v>95240459</v>
      </c>
      <c r="B295" s="4">
        <v>44276</v>
      </c>
      <c r="C295">
        <v>1758106</v>
      </c>
      <c r="D295">
        <v>13791</v>
      </c>
      <c r="E295" t="s">
        <v>179</v>
      </c>
      <c r="F295" t="s">
        <v>152</v>
      </c>
      <c r="G295" t="s">
        <v>155</v>
      </c>
      <c r="H295">
        <v>3</v>
      </c>
      <c r="I295" s="5">
        <v>125.20168067226892</v>
      </c>
      <c r="J295" s="5">
        <f t="shared" si="4"/>
        <v>375.60504201680675</v>
      </c>
      <c r="K295" s="6">
        <v>31535</v>
      </c>
      <c r="L295" s="6" t="s">
        <v>19</v>
      </c>
      <c r="M295" s="6" t="s">
        <v>20</v>
      </c>
      <c r="N295" t="s">
        <v>17</v>
      </c>
      <c r="O295" t="s">
        <v>26</v>
      </c>
    </row>
    <row r="296" spans="1:15" x14ac:dyDescent="0.45">
      <c r="A296">
        <v>95240459</v>
      </c>
      <c r="B296" s="4">
        <v>44276</v>
      </c>
      <c r="C296">
        <v>1758106</v>
      </c>
      <c r="D296">
        <v>13355</v>
      </c>
      <c r="E296" t="s">
        <v>224</v>
      </c>
      <c r="F296" t="s">
        <v>152</v>
      </c>
      <c r="G296" t="s">
        <v>154</v>
      </c>
      <c r="H296">
        <v>2</v>
      </c>
      <c r="I296" s="5">
        <v>123.52100840336136</v>
      </c>
      <c r="J296" s="5">
        <f t="shared" si="4"/>
        <v>247.04201680672273</v>
      </c>
      <c r="K296" s="6">
        <v>31535</v>
      </c>
      <c r="L296" s="6" t="s">
        <v>19</v>
      </c>
      <c r="M296" s="6" t="s">
        <v>20</v>
      </c>
      <c r="N296" t="s">
        <v>17</v>
      </c>
      <c r="O296" t="s">
        <v>26</v>
      </c>
    </row>
    <row r="297" spans="1:15" x14ac:dyDescent="0.45">
      <c r="A297">
        <v>65408504</v>
      </c>
      <c r="B297" s="4">
        <v>44276</v>
      </c>
      <c r="C297">
        <v>8509586</v>
      </c>
      <c r="D297">
        <v>10828</v>
      </c>
      <c r="E297" t="s">
        <v>190</v>
      </c>
      <c r="F297" t="s">
        <v>174</v>
      </c>
      <c r="G297" t="s">
        <v>154</v>
      </c>
      <c r="H297">
        <v>3</v>
      </c>
      <c r="I297" s="5">
        <v>136.96638655462186</v>
      </c>
      <c r="J297" s="5">
        <f t="shared" si="4"/>
        <v>410.89915966386559</v>
      </c>
      <c r="K297" s="6" t="s">
        <v>46</v>
      </c>
      <c r="L297" s="6" t="s">
        <v>21</v>
      </c>
      <c r="M297" s="6" t="s">
        <v>31</v>
      </c>
      <c r="N297" t="s">
        <v>17</v>
      </c>
      <c r="O297" t="s">
        <v>18</v>
      </c>
    </row>
    <row r="298" spans="1:15" x14ac:dyDescent="0.45">
      <c r="A298">
        <v>65408504</v>
      </c>
      <c r="B298" s="4">
        <v>44276</v>
      </c>
      <c r="C298">
        <v>8509586</v>
      </c>
      <c r="D298">
        <v>11310</v>
      </c>
      <c r="E298" t="s">
        <v>211</v>
      </c>
      <c r="F298" t="s">
        <v>150</v>
      </c>
      <c r="G298" t="s">
        <v>154</v>
      </c>
      <c r="H298">
        <v>2</v>
      </c>
      <c r="I298" s="5">
        <v>71.420168067226896</v>
      </c>
      <c r="J298" s="5">
        <f t="shared" si="4"/>
        <v>142.84033613445379</v>
      </c>
      <c r="K298" s="6" t="s">
        <v>46</v>
      </c>
      <c r="L298" s="6" t="s">
        <v>21</v>
      </c>
      <c r="M298" s="6" t="s">
        <v>31</v>
      </c>
      <c r="N298" t="s">
        <v>17</v>
      </c>
      <c r="O298" t="s">
        <v>18</v>
      </c>
    </row>
    <row r="299" spans="1:15" x14ac:dyDescent="0.45">
      <c r="A299">
        <v>65408504</v>
      </c>
      <c r="B299" s="4">
        <v>44276</v>
      </c>
      <c r="C299">
        <v>8509586</v>
      </c>
      <c r="D299">
        <v>12086</v>
      </c>
      <c r="E299" t="s">
        <v>206</v>
      </c>
      <c r="F299" t="s">
        <v>151</v>
      </c>
      <c r="G299" t="s">
        <v>154</v>
      </c>
      <c r="H299">
        <v>2</v>
      </c>
      <c r="I299" s="5">
        <v>248.73109243697482</v>
      </c>
      <c r="J299" s="5">
        <f t="shared" si="4"/>
        <v>497.46218487394964</v>
      </c>
      <c r="K299" s="6" t="s">
        <v>46</v>
      </c>
      <c r="L299" s="6" t="s">
        <v>21</v>
      </c>
      <c r="M299" s="6" t="s">
        <v>31</v>
      </c>
      <c r="N299" t="s">
        <v>17</v>
      </c>
      <c r="O299" t="s">
        <v>18</v>
      </c>
    </row>
    <row r="300" spans="1:15" x14ac:dyDescent="0.45">
      <c r="A300">
        <v>65408504</v>
      </c>
      <c r="B300" s="4">
        <v>44276</v>
      </c>
      <c r="C300">
        <v>8509586</v>
      </c>
      <c r="D300">
        <v>13302</v>
      </c>
      <c r="E300" t="s">
        <v>203</v>
      </c>
      <c r="F300" t="s">
        <v>152</v>
      </c>
      <c r="G300" t="s">
        <v>155</v>
      </c>
      <c r="H300">
        <v>2</v>
      </c>
      <c r="I300" s="5">
        <v>121.00000000000001</v>
      </c>
      <c r="J300" s="5">
        <f t="shared" si="4"/>
        <v>242.00000000000003</v>
      </c>
      <c r="K300" s="6" t="s">
        <v>46</v>
      </c>
      <c r="L300" s="6" t="s">
        <v>21</v>
      </c>
      <c r="M300" s="6" t="s">
        <v>31</v>
      </c>
      <c r="N300" t="s">
        <v>17</v>
      </c>
      <c r="O300" t="s">
        <v>18</v>
      </c>
    </row>
    <row r="301" spans="1:15" x14ac:dyDescent="0.45">
      <c r="A301">
        <v>65408504</v>
      </c>
      <c r="B301" s="4">
        <v>44276</v>
      </c>
      <c r="C301">
        <v>8509586</v>
      </c>
      <c r="D301">
        <v>13302</v>
      </c>
      <c r="E301" t="s">
        <v>203</v>
      </c>
      <c r="F301" t="s">
        <v>152</v>
      </c>
      <c r="G301" t="s">
        <v>155</v>
      </c>
      <c r="H301">
        <v>3</v>
      </c>
      <c r="I301" s="5">
        <v>121.00000000000001</v>
      </c>
      <c r="J301" s="5">
        <f t="shared" si="4"/>
        <v>363.00000000000006</v>
      </c>
      <c r="K301" s="6" t="s">
        <v>46</v>
      </c>
      <c r="L301" s="6" t="s">
        <v>21</v>
      </c>
      <c r="M301" s="6" t="s">
        <v>31</v>
      </c>
      <c r="N301" t="s">
        <v>17</v>
      </c>
      <c r="O301" t="s">
        <v>18</v>
      </c>
    </row>
    <row r="302" spans="1:15" x14ac:dyDescent="0.45">
      <c r="A302">
        <v>59240358</v>
      </c>
      <c r="B302" s="4">
        <v>44276</v>
      </c>
      <c r="C302">
        <v>3970299</v>
      </c>
      <c r="D302">
        <v>11156</v>
      </c>
      <c r="E302" t="s">
        <v>193</v>
      </c>
      <c r="F302" t="s">
        <v>150</v>
      </c>
      <c r="G302" t="s">
        <v>154</v>
      </c>
      <c r="H302">
        <v>3</v>
      </c>
      <c r="I302" s="5">
        <v>74.78151260504201</v>
      </c>
      <c r="J302" s="5">
        <f t="shared" si="4"/>
        <v>224.34453781512605</v>
      </c>
      <c r="K302" s="6">
        <v>23879</v>
      </c>
      <c r="L302" s="6" t="s">
        <v>19</v>
      </c>
      <c r="M302" s="6" t="s">
        <v>34</v>
      </c>
      <c r="N302" t="s">
        <v>15</v>
      </c>
      <c r="O302" t="s">
        <v>16</v>
      </c>
    </row>
    <row r="303" spans="1:15" x14ac:dyDescent="0.45">
      <c r="A303">
        <v>59240358</v>
      </c>
      <c r="B303" s="4">
        <v>44276</v>
      </c>
      <c r="C303">
        <v>3970299</v>
      </c>
      <c r="D303">
        <v>12430</v>
      </c>
      <c r="E303" t="s">
        <v>186</v>
      </c>
      <c r="F303" t="s">
        <v>151</v>
      </c>
      <c r="G303" t="s">
        <v>155</v>
      </c>
      <c r="H303">
        <v>3</v>
      </c>
      <c r="I303" s="5">
        <v>256.29411764705884</v>
      </c>
      <c r="J303" s="5">
        <f t="shared" si="4"/>
        <v>768.88235294117658</v>
      </c>
      <c r="K303" s="6">
        <v>23879</v>
      </c>
      <c r="L303" s="6" t="s">
        <v>19</v>
      </c>
      <c r="M303" s="6" t="s">
        <v>34</v>
      </c>
      <c r="N303" t="s">
        <v>15</v>
      </c>
      <c r="O303" t="s">
        <v>16</v>
      </c>
    </row>
    <row r="304" spans="1:15" x14ac:dyDescent="0.45">
      <c r="A304">
        <v>59240358</v>
      </c>
      <c r="B304" s="4">
        <v>44276</v>
      </c>
      <c r="C304">
        <v>3970299</v>
      </c>
      <c r="D304">
        <v>13230</v>
      </c>
      <c r="E304" t="s">
        <v>207</v>
      </c>
      <c r="F304" t="s">
        <v>152</v>
      </c>
      <c r="G304" t="s">
        <v>155</v>
      </c>
      <c r="H304">
        <v>2</v>
      </c>
      <c r="I304" s="5">
        <v>112.5966386554622</v>
      </c>
      <c r="J304" s="5">
        <f t="shared" si="4"/>
        <v>225.1932773109244</v>
      </c>
      <c r="K304" s="6">
        <v>23879</v>
      </c>
      <c r="L304" s="6" t="s">
        <v>19</v>
      </c>
      <c r="M304" s="6" t="s">
        <v>34</v>
      </c>
      <c r="N304" t="s">
        <v>15</v>
      </c>
      <c r="O304" t="s">
        <v>16</v>
      </c>
    </row>
    <row r="305" spans="1:15" x14ac:dyDescent="0.45">
      <c r="A305">
        <v>59240358</v>
      </c>
      <c r="B305" s="4">
        <v>44276</v>
      </c>
      <c r="C305">
        <v>3970299</v>
      </c>
      <c r="D305">
        <v>13397</v>
      </c>
      <c r="E305" t="s">
        <v>219</v>
      </c>
      <c r="F305" t="s">
        <v>152</v>
      </c>
      <c r="G305" t="s">
        <v>155</v>
      </c>
      <c r="H305">
        <v>2</v>
      </c>
      <c r="I305" s="5">
        <v>117.63865546218489</v>
      </c>
      <c r="J305" s="5">
        <f t="shared" si="4"/>
        <v>235.27731092436977</v>
      </c>
      <c r="K305" s="6">
        <v>23879</v>
      </c>
      <c r="L305" s="6" t="s">
        <v>19</v>
      </c>
      <c r="M305" s="6" t="s">
        <v>34</v>
      </c>
      <c r="N305" t="s">
        <v>15</v>
      </c>
      <c r="O305" t="s">
        <v>16</v>
      </c>
    </row>
    <row r="306" spans="1:15" x14ac:dyDescent="0.45">
      <c r="A306">
        <v>59240358</v>
      </c>
      <c r="B306" s="4">
        <v>44276</v>
      </c>
      <c r="C306">
        <v>3970299</v>
      </c>
      <c r="D306">
        <v>13394</v>
      </c>
      <c r="E306" t="s">
        <v>214</v>
      </c>
      <c r="F306" t="s">
        <v>152</v>
      </c>
      <c r="G306" t="s">
        <v>154</v>
      </c>
      <c r="H306">
        <v>2</v>
      </c>
      <c r="I306" s="5">
        <v>123.52100840336136</v>
      </c>
      <c r="J306" s="5">
        <f t="shared" si="4"/>
        <v>247.04201680672273</v>
      </c>
      <c r="K306" s="6">
        <v>23879</v>
      </c>
      <c r="L306" s="6" t="s">
        <v>19</v>
      </c>
      <c r="M306" s="6" t="s">
        <v>34</v>
      </c>
      <c r="N306" t="s">
        <v>15</v>
      </c>
      <c r="O306" t="s">
        <v>16</v>
      </c>
    </row>
    <row r="307" spans="1:15" x14ac:dyDescent="0.45">
      <c r="A307">
        <v>44210850</v>
      </c>
      <c r="B307" s="4">
        <v>44276</v>
      </c>
      <c r="C307">
        <v>7026643</v>
      </c>
      <c r="D307">
        <v>11969</v>
      </c>
      <c r="E307" t="s">
        <v>195</v>
      </c>
      <c r="F307" t="s">
        <v>150</v>
      </c>
      <c r="G307" t="s">
        <v>155</v>
      </c>
      <c r="H307">
        <v>3</v>
      </c>
      <c r="I307" s="5">
        <v>66.378151260504197</v>
      </c>
      <c r="J307" s="5">
        <f t="shared" si="4"/>
        <v>199.1344537815126</v>
      </c>
      <c r="K307" s="6">
        <v>21502</v>
      </c>
      <c r="L307" s="6" t="s">
        <v>19</v>
      </c>
      <c r="M307" s="6" t="s">
        <v>34</v>
      </c>
      <c r="N307" t="s">
        <v>17</v>
      </c>
      <c r="O307" t="s">
        <v>16</v>
      </c>
    </row>
    <row r="308" spans="1:15" x14ac:dyDescent="0.45">
      <c r="A308">
        <v>31075720</v>
      </c>
      <c r="B308" s="4">
        <v>44276</v>
      </c>
      <c r="C308">
        <v>4851483</v>
      </c>
      <c r="D308">
        <v>10339</v>
      </c>
      <c r="E308" t="s">
        <v>208</v>
      </c>
      <c r="F308" t="s">
        <v>174</v>
      </c>
      <c r="G308" t="s">
        <v>155</v>
      </c>
      <c r="H308">
        <v>3</v>
      </c>
      <c r="I308" s="5">
        <v>130.24369747899161</v>
      </c>
      <c r="J308" s="5">
        <f t="shared" si="4"/>
        <v>390.73109243697479</v>
      </c>
      <c r="K308" s="6">
        <v>49124</v>
      </c>
      <c r="L308" s="6" t="s">
        <v>19</v>
      </c>
      <c r="M308" s="6" t="s">
        <v>20</v>
      </c>
      <c r="N308" t="s">
        <v>35</v>
      </c>
      <c r="O308" t="s">
        <v>16</v>
      </c>
    </row>
    <row r="309" spans="1:15" x14ac:dyDescent="0.45">
      <c r="A309">
        <v>48525212</v>
      </c>
      <c r="B309" s="4">
        <v>44275</v>
      </c>
      <c r="C309">
        <v>3986536</v>
      </c>
      <c r="D309">
        <v>12899</v>
      </c>
      <c r="E309" t="s">
        <v>177</v>
      </c>
      <c r="F309" t="s">
        <v>151</v>
      </c>
      <c r="G309" t="s">
        <v>155</v>
      </c>
      <c r="H309">
        <v>1</v>
      </c>
      <c r="I309" s="5">
        <v>268.05882352941177</v>
      </c>
      <c r="J309" s="5">
        <f t="shared" si="4"/>
        <v>268.05882352941177</v>
      </c>
      <c r="K309" s="6">
        <v>73066</v>
      </c>
      <c r="L309" s="6" t="s">
        <v>13</v>
      </c>
      <c r="M309" s="6" t="s">
        <v>14</v>
      </c>
      <c r="N309" t="s">
        <v>15</v>
      </c>
      <c r="O309" t="s">
        <v>16</v>
      </c>
    </row>
    <row r="310" spans="1:15" x14ac:dyDescent="0.45">
      <c r="A310">
        <v>60927534</v>
      </c>
      <c r="B310" s="4">
        <v>44275</v>
      </c>
      <c r="C310">
        <v>8912983</v>
      </c>
      <c r="D310">
        <v>10381</v>
      </c>
      <c r="E310" t="s">
        <v>205</v>
      </c>
      <c r="F310" t="s">
        <v>174</v>
      </c>
      <c r="G310" t="s">
        <v>155</v>
      </c>
      <c r="H310">
        <v>2</v>
      </c>
      <c r="I310" s="5">
        <v>132.76470588235296</v>
      </c>
      <c r="J310" s="5">
        <f t="shared" si="4"/>
        <v>265.52941176470591</v>
      </c>
      <c r="K310" s="6" t="s">
        <v>83</v>
      </c>
      <c r="L310" s="6" t="s">
        <v>21</v>
      </c>
      <c r="M310" s="6" t="s">
        <v>31</v>
      </c>
      <c r="N310" t="s">
        <v>35</v>
      </c>
      <c r="O310" t="s">
        <v>16</v>
      </c>
    </row>
    <row r="311" spans="1:15" x14ac:dyDescent="0.45">
      <c r="A311">
        <v>60927534</v>
      </c>
      <c r="B311" s="4">
        <v>44275</v>
      </c>
      <c r="C311">
        <v>8912983</v>
      </c>
      <c r="D311">
        <v>12430</v>
      </c>
      <c r="E311" t="s">
        <v>186</v>
      </c>
      <c r="F311" t="s">
        <v>151</v>
      </c>
      <c r="G311" t="s">
        <v>155</v>
      </c>
      <c r="H311">
        <v>3</v>
      </c>
      <c r="I311" s="5">
        <v>256.29411764705884</v>
      </c>
      <c r="J311" s="5">
        <f t="shared" si="4"/>
        <v>768.88235294117658</v>
      </c>
      <c r="K311" s="6" t="s">
        <v>83</v>
      </c>
      <c r="L311" s="6" t="s">
        <v>21</v>
      </c>
      <c r="M311" s="6" t="s">
        <v>31</v>
      </c>
      <c r="N311" t="s">
        <v>35</v>
      </c>
      <c r="O311" t="s">
        <v>16</v>
      </c>
    </row>
    <row r="312" spans="1:15" x14ac:dyDescent="0.45">
      <c r="A312">
        <v>60927534</v>
      </c>
      <c r="B312" s="4">
        <v>44275</v>
      </c>
      <c r="C312">
        <v>8912983</v>
      </c>
      <c r="D312">
        <v>12710</v>
      </c>
      <c r="E312" t="s">
        <v>228</v>
      </c>
      <c r="F312" t="s">
        <v>151</v>
      </c>
      <c r="G312" t="s">
        <v>155</v>
      </c>
      <c r="H312">
        <v>3</v>
      </c>
      <c r="I312" s="5">
        <v>259.65546218487395</v>
      </c>
      <c r="J312" s="5">
        <f t="shared" si="4"/>
        <v>778.96638655462186</v>
      </c>
      <c r="K312" s="6" t="s">
        <v>83</v>
      </c>
      <c r="L312" s="6" t="s">
        <v>21</v>
      </c>
      <c r="M312" s="6" t="s">
        <v>31</v>
      </c>
      <c r="N312" t="s">
        <v>35</v>
      </c>
      <c r="O312" t="s">
        <v>16</v>
      </c>
    </row>
    <row r="313" spans="1:15" x14ac:dyDescent="0.45">
      <c r="A313">
        <v>48525212</v>
      </c>
      <c r="B313" s="4">
        <v>44275</v>
      </c>
      <c r="C313">
        <v>3986536</v>
      </c>
      <c r="D313">
        <v>10339</v>
      </c>
      <c r="E313" t="s">
        <v>208</v>
      </c>
      <c r="F313" t="s">
        <v>174</v>
      </c>
      <c r="G313" t="s">
        <v>155</v>
      </c>
      <c r="H313">
        <v>2</v>
      </c>
      <c r="I313" s="5">
        <v>130.24369747899161</v>
      </c>
      <c r="J313" s="5">
        <f t="shared" si="4"/>
        <v>260.48739495798321</v>
      </c>
      <c r="K313" s="6">
        <v>73066</v>
      </c>
      <c r="L313" s="6" t="s">
        <v>13</v>
      </c>
      <c r="M313" s="6" t="s">
        <v>14</v>
      </c>
      <c r="N313" t="s">
        <v>15</v>
      </c>
      <c r="O313" t="s">
        <v>16</v>
      </c>
    </row>
    <row r="314" spans="1:15" x14ac:dyDescent="0.45">
      <c r="A314">
        <v>59969126</v>
      </c>
      <c r="B314" s="4">
        <v>44274</v>
      </c>
      <c r="C314">
        <v>2939711</v>
      </c>
      <c r="D314">
        <v>13791</v>
      </c>
      <c r="E314" t="s">
        <v>179</v>
      </c>
      <c r="F314" t="s">
        <v>152</v>
      </c>
      <c r="G314" t="s">
        <v>155</v>
      </c>
      <c r="H314">
        <v>3</v>
      </c>
      <c r="I314" s="5">
        <v>125.20168067226892</v>
      </c>
      <c r="J314" s="5">
        <f t="shared" si="4"/>
        <v>375.60504201680675</v>
      </c>
      <c r="K314" s="6">
        <v>58256</v>
      </c>
      <c r="L314" s="6" t="s">
        <v>28</v>
      </c>
      <c r="M314" s="6" t="s">
        <v>29</v>
      </c>
      <c r="N314" t="s">
        <v>32</v>
      </c>
      <c r="O314" t="s">
        <v>16</v>
      </c>
    </row>
    <row r="315" spans="1:15" x14ac:dyDescent="0.45">
      <c r="A315">
        <v>80509182</v>
      </c>
      <c r="B315" s="4">
        <v>44274</v>
      </c>
      <c r="C315">
        <v>5451247</v>
      </c>
      <c r="D315">
        <v>11518</v>
      </c>
      <c r="E315" t="s">
        <v>216</v>
      </c>
      <c r="F315" t="s">
        <v>150</v>
      </c>
      <c r="G315" t="s">
        <v>154</v>
      </c>
      <c r="H315">
        <v>3</v>
      </c>
      <c r="I315" s="5">
        <v>63.016806722689076</v>
      </c>
      <c r="J315" s="5">
        <f t="shared" si="4"/>
        <v>189.05042016806723</v>
      </c>
      <c r="K315" s="6">
        <v>72401</v>
      </c>
      <c r="L315" s="6" t="s">
        <v>13</v>
      </c>
      <c r="M315" s="6" t="s">
        <v>14</v>
      </c>
      <c r="N315" t="s">
        <v>32</v>
      </c>
      <c r="O315" t="s">
        <v>18</v>
      </c>
    </row>
    <row r="316" spans="1:15" x14ac:dyDescent="0.45">
      <c r="A316">
        <v>19445859</v>
      </c>
      <c r="B316" s="4">
        <v>44274</v>
      </c>
      <c r="C316">
        <v>1348698</v>
      </c>
      <c r="D316">
        <v>11341</v>
      </c>
      <c r="E316" t="s">
        <v>185</v>
      </c>
      <c r="F316" t="s">
        <v>150</v>
      </c>
      <c r="G316" t="s">
        <v>154</v>
      </c>
      <c r="H316">
        <v>2</v>
      </c>
      <c r="I316" s="5">
        <v>63.857142857142854</v>
      </c>
      <c r="J316" s="5">
        <f t="shared" si="4"/>
        <v>127.71428571428571</v>
      </c>
      <c r="K316" s="6">
        <v>56856</v>
      </c>
      <c r="L316" s="6" t="s">
        <v>28</v>
      </c>
      <c r="M316" s="6" t="s">
        <v>36</v>
      </c>
      <c r="N316" t="s">
        <v>23</v>
      </c>
      <c r="O316" t="s">
        <v>16</v>
      </c>
    </row>
    <row r="317" spans="1:15" x14ac:dyDescent="0.45">
      <c r="A317">
        <v>75887494</v>
      </c>
      <c r="B317" s="4">
        <v>44274</v>
      </c>
      <c r="C317">
        <v>7984837</v>
      </c>
      <c r="D317">
        <v>11036</v>
      </c>
      <c r="E317" t="s">
        <v>227</v>
      </c>
      <c r="F317" t="s">
        <v>150</v>
      </c>
      <c r="G317" t="s">
        <v>155</v>
      </c>
      <c r="H317">
        <v>2</v>
      </c>
      <c r="I317" s="5">
        <v>68.058823529411768</v>
      </c>
      <c r="J317" s="5">
        <f t="shared" si="4"/>
        <v>136.11764705882354</v>
      </c>
      <c r="K317" s="6">
        <v>76684</v>
      </c>
      <c r="L317" s="6" t="s">
        <v>13</v>
      </c>
      <c r="M317" s="6" t="s">
        <v>14</v>
      </c>
      <c r="N317" t="s">
        <v>23</v>
      </c>
      <c r="O317" t="s">
        <v>18</v>
      </c>
    </row>
    <row r="318" spans="1:15" x14ac:dyDescent="0.45">
      <c r="A318">
        <v>10306431</v>
      </c>
      <c r="B318" s="4">
        <v>44274</v>
      </c>
      <c r="C318">
        <v>5566808</v>
      </c>
      <c r="D318">
        <v>14002</v>
      </c>
      <c r="E318" t="s">
        <v>233</v>
      </c>
      <c r="F318" t="s">
        <v>237</v>
      </c>
      <c r="G318" t="s">
        <v>238</v>
      </c>
      <c r="H318">
        <v>1</v>
      </c>
      <c r="I318" s="5">
        <v>62.042016806722692</v>
      </c>
      <c r="J318" s="5">
        <f t="shared" si="4"/>
        <v>62.042016806722692</v>
      </c>
      <c r="K318" s="6">
        <v>10627</v>
      </c>
      <c r="L318" s="6" t="s">
        <v>21</v>
      </c>
      <c r="M318" s="6" t="s">
        <v>240</v>
      </c>
      <c r="N318" t="s">
        <v>17</v>
      </c>
      <c r="O318" t="s">
        <v>16</v>
      </c>
    </row>
    <row r="319" spans="1:15" x14ac:dyDescent="0.45">
      <c r="A319">
        <v>52816193</v>
      </c>
      <c r="B319" s="4">
        <v>44272</v>
      </c>
      <c r="C319">
        <v>2764667</v>
      </c>
      <c r="D319">
        <v>12634</v>
      </c>
      <c r="E319" t="s">
        <v>202</v>
      </c>
      <c r="F319" t="s">
        <v>151</v>
      </c>
      <c r="G319" t="s">
        <v>154</v>
      </c>
      <c r="H319">
        <v>3</v>
      </c>
      <c r="I319" s="5">
        <v>265.53781512605042</v>
      </c>
      <c r="J319" s="5">
        <f t="shared" si="4"/>
        <v>796.61344537815125</v>
      </c>
      <c r="K319" s="6" t="s">
        <v>121</v>
      </c>
      <c r="L319" s="6" t="s">
        <v>21</v>
      </c>
      <c r="M319" s="6" t="s">
        <v>25</v>
      </c>
      <c r="N319" t="s">
        <v>23</v>
      </c>
      <c r="O319" t="s">
        <v>16</v>
      </c>
    </row>
    <row r="320" spans="1:15" x14ac:dyDescent="0.45">
      <c r="A320">
        <v>13218582</v>
      </c>
      <c r="B320" s="4">
        <v>44272</v>
      </c>
      <c r="C320">
        <v>2815811</v>
      </c>
      <c r="D320">
        <v>13320</v>
      </c>
      <c r="E320" t="s">
        <v>225</v>
      </c>
      <c r="F320" t="s">
        <v>152</v>
      </c>
      <c r="G320" t="s">
        <v>154</v>
      </c>
      <c r="H320">
        <v>3</v>
      </c>
      <c r="I320" s="5">
        <v>110.07563025210085</v>
      </c>
      <c r="J320" s="5">
        <f t="shared" si="4"/>
        <v>330.22689075630257</v>
      </c>
      <c r="K320" s="6">
        <v>32657</v>
      </c>
      <c r="L320" s="6" t="s">
        <v>28</v>
      </c>
      <c r="M320" s="6" t="s">
        <v>29</v>
      </c>
      <c r="N320" t="s">
        <v>35</v>
      </c>
      <c r="O320" t="s">
        <v>16</v>
      </c>
    </row>
    <row r="321" spans="1:15" x14ac:dyDescent="0.45">
      <c r="A321">
        <v>10081216</v>
      </c>
      <c r="B321" s="4">
        <v>44272</v>
      </c>
      <c r="C321">
        <v>8354712</v>
      </c>
      <c r="D321">
        <v>14003</v>
      </c>
      <c r="E321" t="s">
        <v>236</v>
      </c>
      <c r="F321" t="s">
        <v>237</v>
      </c>
      <c r="G321" t="s">
        <v>238</v>
      </c>
      <c r="H321">
        <v>1</v>
      </c>
      <c r="I321" s="5">
        <v>52.386554621848745</v>
      </c>
      <c r="J321" s="5">
        <f t="shared" si="4"/>
        <v>52.386554621848745</v>
      </c>
      <c r="K321" s="6">
        <v>10629</v>
      </c>
      <c r="L321" s="6" t="s">
        <v>21</v>
      </c>
      <c r="M321" s="6" t="s">
        <v>240</v>
      </c>
      <c r="N321" t="s">
        <v>23</v>
      </c>
      <c r="O321" t="s">
        <v>18</v>
      </c>
    </row>
    <row r="322" spans="1:15" x14ac:dyDescent="0.45">
      <c r="A322">
        <v>10306431</v>
      </c>
      <c r="B322" s="4">
        <v>44272</v>
      </c>
      <c r="C322">
        <v>5566808</v>
      </c>
      <c r="D322">
        <v>14003</v>
      </c>
      <c r="E322" t="s">
        <v>236</v>
      </c>
      <c r="F322" t="s">
        <v>237</v>
      </c>
      <c r="G322" t="s">
        <v>238</v>
      </c>
      <c r="H322">
        <v>1</v>
      </c>
      <c r="I322" s="5">
        <v>52.386554621848745</v>
      </c>
      <c r="J322" s="5">
        <f t="shared" ref="J322:J385" si="5">H322*I322</f>
        <v>52.386554621848745</v>
      </c>
      <c r="K322" s="6">
        <v>12249</v>
      </c>
      <c r="L322" s="6" t="s">
        <v>21</v>
      </c>
      <c r="M322" s="6" t="s">
        <v>240</v>
      </c>
      <c r="N322" t="s">
        <v>23</v>
      </c>
      <c r="O322" t="s">
        <v>16</v>
      </c>
    </row>
    <row r="323" spans="1:15" x14ac:dyDescent="0.45">
      <c r="A323">
        <v>12325366</v>
      </c>
      <c r="B323" s="4">
        <v>44271</v>
      </c>
      <c r="C323">
        <v>9384058</v>
      </c>
      <c r="D323">
        <v>11036</v>
      </c>
      <c r="E323" t="s">
        <v>227</v>
      </c>
      <c r="F323" t="s">
        <v>150</v>
      </c>
      <c r="G323" t="s">
        <v>155</v>
      </c>
      <c r="H323">
        <v>2</v>
      </c>
      <c r="I323" s="5">
        <v>68.058823529411768</v>
      </c>
      <c r="J323" s="5">
        <f t="shared" si="5"/>
        <v>136.11764705882354</v>
      </c>
      <c r="K323" s="6">
        <v>75323</v>
      </c>
      <c r="L323" s="6" t="s">
        <v>13</v>
      </c>
      <c r="M323" s="6" t="s">
        <v>14</v>
      </c>
      <c r="N323" t="s">
        <v>23</v>
      </c>
      <c r="O323" t="s">
        <v>16</v>
      </c>
    </row>
    <row r="324" spans="1:15" x14ac:dyDescent="0.45">
      <c r="A324">
        <v>85302043</v>
      </c>
      <c r="B324" s="4">
        <v>44270</v>
      </c>
      <c r="C324">
        <v>1402367</v>
      </c>
      <c r="D324">
        <v>12551</v>
      </c>
      <c r="E324" t="s">
        <v>217</v>
      </c>
      <c r="F324" t="s">
        <v>151</v>
      </c>
      <c r="G324" t="s">
        <v>154</v>
      </c>
      <c r="H324">
        <v>3</v>
      </c>
      <c r="I324" s="5">
        <v>259.65546218487395</v>
      </c>
      <c r="J324" s="5">
        <f t="shared" si="5"/>
        <v>778.96638655462186</v>
      </c>
      <c r="K324" s="6" t="s">
        <v>132</v>
      </c>
      <c r="L324" s="6" t="s">
        <v>21</v>
      </c>
      <c r="M324" s="6" t="s">
        <v>33</v>
      </c>
      <c r="N324" t="s">
        <v>23</v>
      </c>
      <c r="O324" t="s">
        <v>18</v>
      </c>
    </row>
    <row r="325" spans="1:15" x14ac:dyDescent="0.45">
      <c r="A325">
        <v>37006310</v>
      </c>
      <c r="B325" s="4">
        <v>44270</v>
      </c>
      <c r="C325">
        <v>5712070</v>
      </c>
      <c r="D325">
        <v>13363</v>
      </c>
      <c r="E325" t="s">
        <v>213</v>
      </c>
      <c r="F325" t="s">
        <v>152</v>
      </c>
      <c r="G325" t="s">
        <v>154</v>
      </c>
      <c r="H325">
        <v>3</v>
      </c>
      <c r="I325" s="5">
        <v>116.79831932773111</v>
      </c>
      <c r="J325" s="5">
        <f t="shared" si="5"/>
        <v>350.39495798319331</v>
      </c>
      <c r="K325" s="6" t="s">
        <v>89</v>
      </c>
      <c r="L325" s="6" t="s">
        <v>21</v>
      </c>
      <c r="M325" s="6" t="s">
        <v>22</v>
      </c>
      <c r="N325" t="s">
        <v>35</v>
      </c>
      <c r="O325" t="s">
        <v>16</v>
      </c>
    </row>
    <row r="326" spans="1:15" x14ac:dyDescent="0.45">
      <c r="A326">
        <v>22146126</v>
      </c>
      <c r="B326" s="4">
        <v>44270</v>
      </c>
      <c r="C326">
        <v>9102049</v>
      </c>
      <c r="D326">
        <v>13394</v>
      </c>
      <c r="E326" t="s">
        <v>214</v>
      </c>
      <c r="F326" t="s">
        <v>152</v>
      </c>
      <c r="G326" t="s">
        <v>154</v>
      </c>
      <c r="H326">
        <v>2</v>
      </c>
      <c r="I326" s="5">
        <v>123.52100840336136</v>
      </c>
      <c r="J326" s="5">
        <f t="shared" si="5"/>
        <v>247.04201680672273</v>
      </c>
      <c r="K326" s="6">
        <v>38685</v>
      </c>
      <c r="L326" s="6" t="s">
        <v>19</v>
      </c>
      <c r="M326" s="6" t="s">
        <v>20</v>
      </c>
      <c r="N326" t="s">
        <v>23</v>
      </c>
      <c r="O326" t="s">
        <v>16</v>
      </c>
    </row>
    <row r="327" spans="1:15" x14ac:dyDescent="0.45">
      <c r="A327">
        <v>10047398</v>
      </c>
      <c r="B327" s="4">
        <v>44270</v>
      </c>
      <c r="C327">
        <v>1790486</v>
      </c>
      <c r="D327">
        <v>14003</v>
      </c>
      <c r="E327" t="s">
        <v>236</v>
      </c>
      <c r="F327" t="s">
        <v>237</v>
      </c>
      <c r="G327" t="s">
        <v>238</v>
      </c>
      <c r="H327">
        <v>1</v>
      </c>
      <c r="I327" s="5">
        <v>52.386554621848745</v>
      </c>
      <c r="J327" s="5">
        <f t="shared" si="5"/>
        <v>52.386554621848745</v>
      </c>
      <c r="K327" s="6">
        <v>81369</v>
      </c>
      <c r="L327" s="6" t="s">
        <v>13</v>
      </c>
      <c r="M327" s="6" t="s">
        <v>27</v>
      </c>
      <c r="N327" t="s">
        <v>17</v>
      </c>
      <c r="O327" t="s">
        <v>57</v>
      </c>
    </row>
    <row r="328" spans="1:15" x14ac:dyDescent="0.45">
      <c r="A328">
        <v>10097002</v>
      </c>
      <c r="B328" s="4">
        <v>44270</v>
      </c>
      <c r="C328">
        <v>8828372</v>
      </c>
      <c r="D328">
        <v>14002</v>
      </c>
      <c r="E328" t="s">
        <v>233</v>
      </c>
      <c r="F328" t="s">
        <v>237</v>
      </c>
      <c r="G328" t="s">
        <v>238</v>
      </c>
      <c r="H328">
        <v>1</v>
      </c>
      <c r="I328" s="5">
        <v>62.042016806722692</v>
      </c>
      <c r="J328" s="5">
        <f t="shared" si="5"/>
        <v>62.042016806722692</v>
      </c>
      <c r="K328" s="6">
        <v>10627</v>
      </c>
      <c r="L328" s="6" t="s">
        <v>21</v>
      </c>
      <c r="M328" s="6" t="s">
        <v>240</v>
      </c>
      <c r="N328" t="s">
        <v>32</v>
      </c>
      <c r="O328" t="s">
        <v>16</v>
      </c>
    </row>
    <row r="329" spans="1:15" x14ac:dyDescent="0.45">
      <c r="A329">
        <v>86848590</v>
      </c>
      <c r="B329" s="4">
        <v>44269</v>
      </c>
      <c r="C329">
        <v>8354712</v>
      </c>
      <c r="D329">
        <v>12153</v>
      </c>
      <c r="E329" t="s">
        <v>230</v>
      </c>
      <c r="F329" t="s">
        <v>151</v>
      </c>
      <c r="G329" t="s">
        <v>154</v>
      </c>
      <c r="H329">
        <v>2</v>
      </c>
      <c r="I329" s="5">
        <v>247.89075630252103</v>
      </c>
      <c r="J329" s="5">
        <f t="shared" si="5"/>
        <v>495.78151260504205</v>
      </c>
      <c r="K329" s="6">
        <v>17268</v>
      </c>
      <c r="L329" s="6" t="s">
        <v>21</v>
      </c>
      <c r="M329" s="6" t="s">
        <v>31</v>
      </c>
      <c r="N329" t="s">
        <v>15</v>
      </c>
      <c r="O329" t="s">
        <v>18</v>
      </c>
    </row>
    <row r="330" spans="1:15" x14ac:dyDescent="0.45">
      <c r="A330">
        <v>86848590</v>
      </c>
      <c r="B330" s="4">
        <v>44269</v>
      </c>
      <c r="C330">
        <v>8354712</v>
      </c>
      <c r="D330">
        <v>12551</v>
      </c>
      <c r="E330" t="s">
        <v>217</v>
      </c>
      <c r="F330" t="s">
        <v>151</v>
      </c>
      <c r="G330" t="s">
        <v>154</v>
      </c>
      <c r="H330">
        <v>2</v>
      </c>
      <c r="I330" s="5">
        <v>259.65546218487395</v>
      </c>
      <c r="J330" s="5">
        <f t="shared" si="5"/>
        <v>519.31092436974791</v>
      </c>
      <c r="K330" s="6">
        <v>17268</v>
      </c>
      <c r="L330" s="6" t="s">
        <v>21</v>
      </c>
      <c r="M330" s="6" t="s">
        <v>31</v>
      </c>
      <c r="N330" t="s">
        <v>15</v>
      </c>
      <c r="O330" t="s">
        <v>18</v>
      </c>
    </row>
    <row r="331" spans="1:15" x14ac:dyDescent="0.45">
      <c r="A331">
        <v>86848590</v>
      </c>
      <c r="B331" s="4">
        <v>44269</v>
      </c>
      <c r="C331">
        <v>8354712</v>
      </c>
      <c r="D331">
        <v>13685</v>
      </c>
      <c r="E331" t="s">
        <v>181</v>
      </c>
      <c r="F331" t="s">
        <v>152</v>
      </c>
      <c r="G331" t="s">
        <v>155</v>
      </c>
      <c r="H331">
        <v>3</v>
      </c>
      <c r="I331" s="5">
        <v>122.68067226890757</v>
      </c>
      <c r="J331" s="5">
        <f t="shared" si="5"/>
        <v>368.0420168067227</v>
      </c>
      <c r="K331" s="6">
        <v>17268</v>
      </c>
      <c r="L331" s="6" t="s">
        <v>21</v>
      </c>
      <c r="M331" s="6" t="s">
        <v>31</v>
      </c>
      <c r="N331" t="s">
        <v>15</v>
      </c>
      <c r="O331" t="s">
        <v>18</v>
      </c>
    </row>
    <row r="332" spans="1:15" x14ac:dyDescent="0.45">
      <c r="A332">
        <v>86848590</v>
      </c>
      <c r="B332" s="4">
        <v>44269</v>
      </c>
      <c r="C332">
        <v>8354712</v>
      </c>
      <c r="D332">
        <v>13363</v>
      </c>
      <c r="E332" t="s">
        <v>213</v>
      </c>
      <c r="F332" t="s">
        <v>152</v>
      </c>
      <c r="G332" t="s">
        <v>154</v>
      </c>
      <c r="H332">
        <v>2</v>
      </c>
      <c r="I332" s="5">
        <v>116.79831932773111</v>
      </c>
      <c r="J332" s="5">
        <f t="shared" si="5"/>
        <v>233.59663865546221</v>
      </c>
      <c r="K332" s="6">
        <v>17268</v>
      </c>
      <c r="L332" s="6" t="s">
        <v>21</v>
      </c>
      <c r="M332" s="6" t="s">
        <v>31</v>
      </c>
      <c r="N332" t="s">
        <v>15</v>
      </c>
      <c r="O332" t="s">
        <v>18</v>
      </c>
    </row>
    <row r="333" spans="1:15" x14ac:dyDescent="0.45">
      <c r="A333">
        <v>86848590</v>
      </c>
      <c r="B333" s="4">
        <v>44269</v>
      </c>
      <c r="C333">
        <v>8354712</v>
      </c>
      <c r="D333">
        <v>13355</v>
      </c>
      <c r="E333" t="s">
        <v>224</v>
      </c>
      <c r="F333" t="s">
        <v>152</v>
      </c>
      <c r="G333" t="s">
        <v>154</v>
      </c>
      <c r="H333">
        <v>2</v>
      </c>
      <c r="I333" s="5">
        <v>123.52100840336136</v>
      </c>
      <c r="J333" s="5">
        <f t="shared" si="5"/>
        <v>247.04201680672273</v>
      </c>
      <c r="K333" s="6">
        <v>17268</v>
      </c>
      <c r="L333" s="6" t="s">
        <v>21</v>
      </c>
      <c r="M333" s="6" t="s">
        <v>31</v>
      </c>
      <c r="N333" t="s">
        <v>15</v>
      </c>
      <c r="O333" t="s">
        <v>18</v>
      </c>
    </row>
    <row r="334" spans="1:15" x14ac:dyDescent="0.45">
      <c r="A334">
        <v>20208702</v>
      </c>
      <c r="B334" s="4">
        <v>44269</v>
      </c>
      <c r="C334">
        <v>7156173</v>
      </c>
      <c r="D334">
        <v>10430</v>
      </c>
      <c r="E334" t="s">
        <v>176</v>
      </c>
      <c r="F334" t="s">
        <v>174</v>
      </c>
      <c r="G334" t="s">
        <v>155</v>
      </c>
      <c r="H334">
        <v>3</v>
      </c>
      <c r="I334" s="5">
        <v>140.32773109243698</v>
      </c>
      <c r="J334" s="5">
        <f t="shared" si="5"/>
        <v>420.98319327731093</v>
      </c>
      <c r="K334" s="6">
        <v>82256</v>
      </c>
      <c r="L334" s="6" t="s">
        <v>13</v>
      </c>
      <c r="M334" s="6" t="s">
        <v>27</v>
      </c>
      <c r="N334" t="s">
        <v>32</v>
      </c>
      <c r="O334" t="s">
        <v>16</v>
      </c>
    </row>
    <row r="335" spans="1:15" x14ac:dyDescent="0.45">
      <c r="A335">
        <v>19388684</v>
      </c>
      <c r="B335" s="4">
        <v>44269</v>
      </c>
      <c r="C335">
        <v>6664941</v>
      </c>
      <c r="D335">
        <v>10198</v>
      </c>
      <c r="E335" t="s">
        <v>222</v>
      </c>
      <c r="F335" t="s">
        <v>174</v>
      </c>
      <c r="G335" t="s">
        <v>155</v>
      </c>
      <c r="H335">
        <v>2</v>
      </c>
      <c r="I335" s="5">
        <v>130.24369747899161</v>
      </c>
      <c r="J335" s="5">
        <f t="shared" si="5"/>
        <v>260.48739495798321</v>
      </c>
      <c r="K335" s="6">
        <v>70806</v>
      </c>
      <c r="L335" s="6" t="s">
        <v>13</v>
      </c>
      <c r="M335" s="6" t="s">
        <v>14</v>
      </c>
      <c r="N335" t="s">
        <v>23</v>
      </c>
      <c r="O335" t="s">
        <v>16</v>
      </c>
    </row>
    <row r="336" spans="1:15" x14ac:dyDescent="0.45">
      <c r="A336">
        <v>42722852</v>
      </c>
      <c r="B336" s="4">
        <v>44269</v>
      </c>
      <c r="C336">
        <v>9849929</v>
      </c>
      <c r="D336">
        <v>10561</v>
      </c>
      <c r="E336" t="s">
        <v>194</v>
      </c>
      <c r="F336" t="s">
        <v>174</v>
      </c>
      <c r="G336" t="s">
        <v>154</v>
      </c>
      <c r="H336">
        <v>2</v>
      </c>
      <c r="I336" s="5">
        <v>133.60504201680675</v>
      </c>
      <c r="J336" s="5">
        <f t="shared" si="5"/>
        <v>267.2100840336135</v>
      </c>
      <c r="K336" s="6">
        <v>14542</v>
      </c>
      <c r="L336" s="6" t="s">
        <v>21</v>
      </c>
      <c r="M336" s="6" t="s">
        <v>31</v>
      </c>
      <c r="N336" t="s">
        <v>17</v>
      </c>
      <c r="O336" t="s">
        <v>16</v>
      </c>
    </row>
    <row r="337" spans="1:15" x14ac:dyDescent="0.45">
      <c r="A337">
        <v>42722852</v>
      </c>
      <c r="B337" s="4">
        <v>44269</v>
      </c>
      <c r="C337">
        <v>9849929</v>
      </c>
      <c r="D337">
        <v>12634</v>
      </c>
      <c r="E337" t="s">
        <v>202</v>
      </c>
      <c r="F337" t="s">
        <v>151</v>
      </c>
      <c r="G337" t="s">
        <v>154</v>
      </c>
      <c r="H337">
        <v>3</v>
      </c>
      <c r="I337" s="5">
        <v>265.53781512605042</v>
      </c>
      <c r="J337" s="5">
        <f t="shared" si="5"/>
        <v>796.61344537815125</v>
      </c>
      <c r="K337" s="6">
        <v>14542</v>
      </c>
      <c r="L337" s="6" t="s">
        <v>21</v>
      </c>
      <c r="M337" s="6" t="s">
        <v>31</v>
      </c>
      <c r="N337" t="s">
        <v>17</v>
      </c>
      <c r="O337" t="s">
        <v>16</v>
      </c>
    </row>
    <row r="338" spans="1:15" x14ac:dyDescent="0.45">
      <c r="A338">
        <v>42722852</v>
      </c>
      <c r="B338" s="4">
        <v>44269</v>
      </c>
      <c r="C338">
        <v>9849929</v>
      </c>
      <c r="D338">
        <v>12551</v>
      </c>
      <c r="E338" t="s">
        <v>217</v>
      </c>
      <c r="F338" t="s">
        <v>151</v>
      </c>
      <c r="G338" t="s">
        <v>154</v>
      </c>
      <c r="H338">
        <v>2</v>
      </c>
      <c r="I338" s="5">
        <v>259.65546218487395</v>
      </c>
      <c r="J338" s="5">
        <f t="shared" si="5"/>
        <v>519.31092436974791</v>
      </c>
      <c r="K338" s="6">
        <v>14542</v>
      </c>
      <c r="L338" s="6" t="s">
        <v>21</v>
      </c>
      <c r="M338" s="6" t="s">
        <v>31</v>
      </c>
      <c r="N338" t="s">
        <v>17</v>
      </c>
      <c r="O338" t="s">
        <v>16</v>
      </c>
    </row>
    <row r="339" spans="1:15" x14ac:dyDescent="0.45">
      <c r="A339">
        <v>27802048</v>
      </c>
      <c r="B339" s="4">
        <v>44269</v>
      </c>
      <c r="C339">
        <v>6142173</v>
      </c>
      <c r="D339">
        <v>11310</v>
      </c>
      <c r="E339" t="s">
        <v>211</v>
      </c>
      <c r="F339" t="s">
        <v>150</v>
      </c>
      <c r="G339" t="s">
        <v>154</v>
      </c>
      <c r="H339">
        <v>2</v>
      </c>
      <c r="I339" s="5">
        <v>71.420168067226896</v>
      </c>
      <c r="J339" s="5">
        <f t="shared" si="5"/>
        <v>142.84033613445379</v>
      </c>
      <c r="K339" s="6">
        <v>34346</v>
      </c>
      <c r="L339" s="6" t="s">
        <v>19</v>
      </c>
      <c r="M339" s="6" t="s">
        <v>20</v>
      </c>
      <c r="N339" t="s">
        <v>17</v>
      </c>
      <c r="O339" t="s">
        <v>16</v>
      </c>
    </row>
    <row r="340" spans="1:15" x14ac:dyDescent="0.45">
      <c r="A340">
        <v>22370975</v>
      </c>
      <c r="B340" s="4">
        <v>44269</v>
      </c>
      <c r="C340">
        <v>3252904</v>
      </c>
      <c r="D340">
        <v>11040</v>
      </c>
      <c r="E340" t="s">
        <v>191</v>
      </c>
      <c r="F340" t="s">
        <v>150</v>
      </c>
      <c r="G340" t="s">
        <v>155</v>
      </c>
      <c r="H340">
        <v>3</v>
      </c>
      <c r="I340" s="5">
        <v>65.537815126050418</v>
      </c>
      <c r="J340" s="5">
        <f t="shared" si="5"/>
        <v>196.61344537815125</v>
      </c>
      <c r="K340" s="6">
        <v>24937</v>
      </c>
      <c r="L340" s="6" t="s">
        <v>19</v>
      </c>
      <c r="M340" s="6" t="s">
        <v>34</v>
      </c>
      <c r="N340" t="s">
        <v>32</v>
      </c>
      <c r="O340" t="s">
        <v>16</v>
      </c>
    </row>
    <row r="341" spans="1:15" x14ac:dyDescent="0.45">
      <c r="A341">
        <v>22370975</v>
      </c>
      <c r="B341" s="4">
        <v>44269</v>
      </c>
      <c r="C341">
        <v>3252904</v>
      </c>
      <c r="D341">
        <v>12149</v>
      </c>
      <c r="E341" t="s">
        <v>232</v>
      </c>
      <c r="F341" t="s">
        <v>151</v>
      </c>
      <c r="G341" t="s">
        <v>155</v>
      </c>
      <c r="H341">
        <v>2</v>
      </c>
      <c r="I341" s="5">
        <v>264.69747899159665</v>
      </c>
      <c r="J341" s="5">
        <f t="shared" si="5"/>
        <v>529.39495798319331</v>
      </c>
      <c r="K341" s="6">
        <v>24937</v>
      </c>
      <c r="L341" s="6" t="s">
        <v>19</v>
      </c>
      <c r="M341" s="6" t="s">
        <v>34</v>
      </c>
      <c r="N341" t="s">
        <v>32</v>
      </c>
      <c r="O341" t="s">
        <v>16</v>
      </c>
    </row>
    <row r="342" spans="1:15" x14ac:dyDescent="0.45">
      <c r="A342">
        <v>22370975</v>
      </c>
      <c r="B342" s="4">
        <v>44269</v>
      </c>
      <c r="C342">
        <v>3252904</v>
      </c>
      <c r="D342">
        <v>12849</v>
      </c>
      <c r="E342" t="s">
        <v>200</v>
      </c>
      <c r="F342" t="s">
        <v>151</v>
      </c>
      <c r="G342" t="s">
        <v>154</v>
      </c>
      <c r="H342">
        <v>2</v>
      </c>
      <c r="I342" s="5">
        <v>255.45378151260505</v>
      </c>
      <c r="J342" s="5">
        <f t="shared" si="5"/>
        <v>510.9075630252101</v>
      </c>
      <c r="K342" s="6">
        <v>24937</v>
      </c>
      <c r="L342" s="6" t="s">
        <v>19</v>
      </c>
      <c r="M342" s="6" t="s">
        <v>34</v>
      </c>
      <c r="N342" t="s">
        <v>32</v>
      </c>
      <c r="O342" t="s">
        <v>16</v>
      </c>
    </row>
    <row r="343" spans="1:15" x14ac:dyDescent="0.45">
      <c r="A343">
        <v>19764477</v>
      </c>
      <c r="B343" s="4">
        <v>44269</v>
      </c>
      <c r="C343">
        <v>5819861</v>
      </c>
      <c r="D343">
        <v>10538</v>
      </c>
      <c r="E343" t="s">
        <v>226</v>
      </c>
      <c r="F343" t="s">
        <v>174</v>
      </c>
      <c r="G343" t="s">
        <v>154</v>
      </c>
      <c r="H343">
        <v>2</v>
      </c>
      <c r="I343" s="5">
        <v>130.24369747899161</v>
      </c>
      <c r="J343" s="5">
        <f t="shared" si="5"/>
        <v>260.48739495798321</v>
      </c>
      <c r="K343" s="6">
        <v>49716</v>
      </c>
      <c r="L343" s="6" t="s">
        <v>19</v>
      </c>
      <c r="M343" s="6" t="s">
        <v>20</v>
      </c>
      <c r="N343" t="s">
        <v>17</v>
      </c>
      <c r="O343" t="s">
        <v>16</v>
      </c>
    </row>
    <row r="344" spans="1:15" x14ac:dyDescent="0.45">
      <c r="A344">
        <v>19764477</v>
      </c>
      <c r="B344" s="4">
        <v>44269</v>
      </c>
      <c r="C344">
        <v>5819861</v>
      </c>
      <c r="D344">
        <v>10339</v>
      </c>
      <c r="E344" t="s">
        <v>208</v>
      </c>
      <c r="F344" t="s">
        <v>174</v>
      </c>
      <c r="G344" t="s">
        <v>155</v>
      </c>
      <c r="H344">
        <v>3</v>
      </c>
      <c r="I344" s="5">
        <v>130.24369747899161</v>
      </c>
      <c r="J344" s="5">
        <f t="shared" si="5"/>
        <v>390.73109243697479</v>
      </c>
      <c r="K344" s="6">
        <v>49716</v>
      </c>
      <c r="L344" s="6" t="s">
        <v>19</v>
      </c>
      <c r="M344" s="6" t="s">
        <v>20</v>
      </c>
      <c r="N344" t="s">
        <v>17</v>
      </c>
      <c r="O344" t="s">
        <v>16</v>
      </c>
    </row>
    <row r="345" spans="1:15" x14ac:dyDescent="0.45">
      <c r="A345">
        <v>19764477</v>
      </c>
      <c r="B345" s="4">
        <v>44269</v>
      </c>
      <c r="C345">
        <v>5819861</v>
      </c>
      <c r="D345">
        <v>13230</v>
      </c>
      <c r="E345" t="s">
        <v>207</v>
      </c>
      <c r="F345" t="s">
        <v>152</v>
      </c>
      <c r="G345" t="s">
        <v>155</v>
      </c>
      <c r="H345">
        <v>3</v>
      </c>
      <c r="I345" s="5">
        <v>112.5966386554622</v>
      </c>
      <c r="J345" s="5">
        <f t="shared" si="5"/>
        <v>337.78991596638662</v>
      </c>
      <c r="K345" s="6">
        <v>49716</v>
      </c>
      <c r="L345" s="6" t="s">
        <v>19</v>
      </c>
      <c r="M345" s="6" t="s">
        <v>20</v>
      </c>
      <c r="N345" t="s">
        <v>17</v>
      </c>
      <c r="O345" t="s">
        <v>16</v>
      </c>
    </row>
    <row r="346" spans="1:15" x14ac:dyDescent="0.45">
      <c r="A346">
        <v>42278798</v>
      </c>
      <c r="B346" s="4">
        <v>44268</v>
      </c>
      <c r="C346">
        <v>1857983</v>
      </c>
      <c r="D346">
        <v>12430</v>
      </c>
      <c r="E346" t="s">
        <v>186</v>
      </c>
      <c r="F346" t="s">
        <v>151</v>
      </c>
      <c r="G346" t="s">
        <v>155</v>
      </c>
      <c r="H346">
        <v>2</v>
      </c>
      <c r="I346" s="5">
        <v>256.29411764705884</v>
      </c>
      <c r="J346" s="5">
        <f t="shared" si="5"/>
        <v>512.58823529411768</v>
      </c>
      <c r="K346" s="6">
        <v>99638</v>
      </c>
      <c r="L346" s="6" t="s">
        <v>21</v>
      </c>
      <c r="M346" s="6" t="s">
        <v>22</v>
      </c>
      <c r="N346" t="s">
        <v>35</v>
      </c>
      <c r="O346" t="s">
        <v>16</v>
      </c>
    </row>
    <row r="347" spans="1:15" x14ac:dyDescent="0.45">
      <c r="A347">
        <v>28257128</v>
      </c>
      <c r="B347" s="4">
        <v>44268</v>
      </c>
      <c r="C347">
        <v>9921069</v>
      </c>
      <c r="D347">
        <v>10181</v>
      </c>
      <c r="E347" t="s">
        <v>189</v>
      </c>
      <c r="F347" t="s">
        <v>174</v>
      </c>
      <c r="G347" t="s">
        <v>154</v>
      </c>
      <c r="H347">
        <v>2</v>
      </c>
      <c r="I347" s="5">
        <v>134.44537815126051</v>
      </c>
      <c r="J347" s="5">
        <f t="shared" si="5"/>
        <v>268.89075630252103</v>
      </c>
      <c r="K347" s="6">
        <v>35321</v>
      </c>
      <c r="L347" s="6" t="s">
        <v>28</v>
      </c>
      <c r="M347" s="6" t="s">
        <v>39</v>
      </c>
      <c r="N347" t="s">
        <v>23</v>
      </c>
      <c r="O347" t="s">
        <v>16</v>
      </c>
    </row>
    <row r="348" spans="1:15" x14ac:dyDescent="0.45">
      <c r="A348">
        <v>98849111</v>
      </c>
      <c r="B348" s="4">
        <v>44267</v>
      </c>
      <c r="C348">
        <v>9367300</v>
      </c>
      <c r="D348">
        <v>12899</v>
      </c>
      <c r="E348" t="s">
        <v>177</v>
      </c>
      <c r="F348" t="s">
        <v>151</v>
      </c>
      <c r="G348" t="s">
        <v>155</v>
      </c>
      <c r="H348">
        <v>2</v>
      </c>
      <c r="I348" s="5">
        <v>268.05882352941177</v>
      </c>
      <c r="J348" s="5">
        <f t="shared" si="5"/>
        <v>536.11764705882354</v>
      </c>
      <c r="K348" s="6">
        <v>52396</v>
      </c>
      <c r="L348" s="6" t="s">
        <v>28</v>
      </c>
      <c r="M348" s="6" t="s">
        <v>29</v>
      </c>
      <c r="N348" t="s">
        <v>23</v>
      </c>
      <c r="O348" t="s">
        <v>57</v>
      </c>
    </row>
    <row r="349" spans="1:15" x14ac:dyDescent="0.45">
      <c r="A349">
        <v>98655355</v>
      </c>
      <c r="B349" s="4">
        <v>44267</v>
      </c>
      <c r="C349">
        <v>3326436</v>
      </c>
      <c r="D349">
        <v>11733</v>
      </c>
      <c r="E349" t="s">
        <v>182</v>
      </c>
      <c r="F349" t="s">
        <v>150</v>
      </c>
      <c r="G349" t="s">
        <v>155</v>
      </c>
      <c r="H349">
        <v>3</v>
      </c>
      <c r="I349" s="5">
        <v>73.100840336134453</v>
      </c>
      <c r="J349" s="5">
        <f t="shared" si="5"/>
        <v>219.30252100840335</v>
      </c>
      <c r="K349" s="6" t="s">
        <v>45</v>
      </c>
      <c r="L349" s="6" t="s">
        <v>21</v>
      </c>
      <c r="M349" s="6" t="s">
        <v>25</v>
      </c>
      <c r="N349" t="s">
        <v>15</v>
      </c>
      <c r="O349" t="s">
        <v>57</v>
      </c>
    </row>
    <row r="350" spans="1:15" x14ac:dyDescent="0.45">
      <c r="A350">
        <v>98655355</v>
      </c>
      <c r="B350" s="4">
        <v>44267</v>
      </c>
      <c r="C350">
        <v>3326436</v>
      </c>
      <c r="D350">
        <v>12499</v>
      </c>
      <c r="E350" t="s">
        <v>183</v>
      </c>
      <c r="F350" t="s">
        <v>151</v>
      </c>
      <c r="G350" t="s">
        <v>155</v>
      </c>
      <c r="H350">
        <v>2</v>
      </c>
      <c r="I350" s="5">
        <v>248.73109243697482</v>
      </c>
      <c r="J350" s="5">
        <f t="shared" si="5"/>
        <v>497.46218487394964</v>
      </c>
      <c r="K350" s="6" t="s">
        <v>45</v>
      </c>
      <c r="L350" s="6" t="s">
        <v>21</v>
      </c>
      <c r="M350" s="6" t="s">
        <v>25</v>
      </c>
      <c r="N350" t="s">
        <v>15</v>
      </c>
      <c r="O350" t="s">
        <v>57</v>
      </c>
    </row>
    <row r="351" spans="1:15" x14ac:dyDescent="0.45">
      <c r="A351">
        <v>98655355</v>
      </c>
      <c r="B351" s="4">
        <v>44267</v>
      </c>
      <c r="C351">
        <v>3326436</v>
      </c>
      <c r="D351">
        <v>13583</v>
      </c>
      <c r="E351" t="s">
        <v>184</v>
      </c>
      <c r="F351" t="s">
        <v>152</v>
      </c>
      <c r="G351" t="s">
        <v>154</v>
      </c>
      <c r="H351">
        <v>2</v>
      </c>
      <c r="I351" s="5">
        <v>110.07563025210085</v>
      </c>
      <c r="J351" s="5">
        <f t="shared" si="5"/>
        <v>220.1512605042017</v>
      </c>
      <c r="K351" s="6" t="s">
        <v>45</v>
      </c>
      <c r="L351" s="6" t="s">
        <v>21</v>
      </c>
      <c r="M351" s="6" t="s">
        <v>25</v>
      </c>
      <c r="N351" t="s">
        <v>15</v>
      </c>
      <c r="O351" t="s">
        <v>57</v>
      </c>
    </row>
    <row r="352" spans="1:15" x14ac:dyDescent="0.45">
      <c r="A352">
        <v>95069953</v>
      </c>
      <c r="B352" s="4">
        <v>44267</v>
      </c>
      <c r="C352">
        <v>2815811</v>
      </c>
      <c r="D352">
        <v>10381</v>
      </c>
      <c r="E352" t="s">
        <v>205</v>
      </c>
      <c r="F352" t="s">
        <v>174</v>
      </c>
      <c r="G352" t="s">
        <v>155</v>
      </c>
      <c r="H352">
        <v>2</v>
      </c>
      <c r="I352" s="5">
        <v>132.76470588235296</v>
      </c>
      <c r="J352" s="5">
        <f t="shared" si="5"/>
        <v>265.52941176470591</v>
      </c>
      <c r="K352" s="6">
        <v>32657</v>
      </c>
      <c r="L352" s="6" t="s">
        <v>28</v>
      </c>
      <c r="M352" s="6" t="s">
        <v>29</v>
      </c>
      <c r="N352" t="s">
        <v>35</v>
      </c>
      <c r="O352" t="s">
        <v>26</v>
      </c>
    </row>
    <row r="353" spans="1:15" x14ac:dyDescent="0.45">
      <c r="A353">
        <v>45351172</v>
      </c>
      <c r="B353" s="4">
        <v>44267</v>
      </c>
      <c r="C353">
        <v>4449021</v>
      </c>
      <c r="D353">
        <v>12098</v>
      </c>
      <c r="E353" t="s">
        <v>212</v>
      </c>
      <c r="F353" t="s">
        <v>151</v>
      </c>
      <c r="G353" t="s">
        <v>154</v>
      </c>
      <c r="H353">
        <v>1</v>
      </c>
      <c r="I353" s="5">
        <v>257.97478991596643</v>
      </c>
      <c r="J353" s="5">
        <f t="shared" si="5"/>
        <v>257.97478991596643</v>
      </c>
      <c r="K353" s="6">
        <v>79674</v>
      </c>
      <c r="L353" s="6" t="s">
        <v>13</v>
      </c>
      <c r="M353" s="6" t="s">
        <v>14</v>
      </c>
      <c r="N353" t="s">
        <v>23</v>
      </c>
      <c r="O353" t="s">
        <v>16</v>
      </c>
    </row>
    <row r="354" spans="1:15" x14ac:dyDescent="0.45">
      <c r="A354">
        <v>89020148</v>
      </c>
      <c r="B354" s="4">
        <v>44267</v>
      </c>
      <c r="C354">
        <v>3326436</v>
      </c>
      <c r="D354">
        <v>10538</v>
      </c>
      <c r="E354" t="s">
        <v>226</v>
      </c>
      <c r="F354" t="s">
        <v>174</v>
      </c>
      <c r="G354" t="s">
        <v>154</v>
      </c>
      <c r="H354">
        <v>2</v>
      </c>
      <c r="I354" s="5">
        <v>130.24369747899161</v>
      </c>
      <c r="J354" s="5">
        <f t="shared" si="5"/>
        <v>260.48739495798321</v>
      </c>
      <c r="K354" s="6" t="s">
        <v>45</v>
      </c>
      <c r="L354" s="6" t="s">
        <v>21</v>
      </c>
      <c r="M354" s="6" t="s">
        <v>25</v>
      </c>
      <c r="N354" t="s">
        <v>17</v>
      </c>
      <c r="O354" t="s">
        <v>30</v>
      </c>
    </row>
    <row r="355" spans="1:15" x14ac:dyDescent="0.45">
      <c r="A355">
        <v>89020148</v>
      </c>
      <c r="B355" s="4">
        <v>44267</v>
      </c>
      <c r="C355">
        <v>3326436</v>
      </c>
      <c r="D355">
        <v>11969</v>
      </c>
      <c r="E355" t="s">
        <v>195</v>
      </c>
      <c r="F355" t="s">
        <v>150</v>
      </c>
      <c r="G355" t="s">
        <v>155</v>
      </c>
      <c r="H355">
        <v>2</v>
      </c>
      <c r="I355" s="5">
        <v>66.378151260504197</v>
      </c>
      <c r="J355" s="5">
        <f t="shared" si="5"/>
        <v>132.75630252100839</v>
      </c>
      <c r="K355" s="6" t="s">
        <v>45</v>
      </c>
      <c r="L355" s="6" t="s">
        <v>21</v>
      </c>
      <c r="M355" s="6" t="s">
        <v>25</v>
      </c>
      <c r="N355" t="s">
        <v>17</v>
      </c>
      <c r="O355" t="s">
        <v>30</v>
      </c>
    </row>
    <row r="356" spans="1:15" x14ac:dyDescent="0.45">
      <c r="A356">
        <v>89020148</v>
      </c>
      <c r="B356" s="4">
        <v>44267</v>
      </c>
      <c r="C356">
        <v>3326436</v>
      </c>
      <c r="D356">
        <v>11969</v>
      </c>
      <c r="E356" t="s">
        <v>195</v>
      </c>
      <c r="F356" t="s">
        <v>150</v>
      </c>
      <c r="G356" t="s">
        <v>155</v>
      </c>
      <c r="H356">
        <v>2</v>
      </c>
      <c r="I356" s="5">
        <v>66.378151260504197</v>
      </c>
      <c r="J356" s="5">
        <f t="shared" si="5"/>
        <v>132.75630252100839</v>
      </c>
      <c r="K356" s="6" t="s">
        <v>45</v>
      </c>
      <c r="L356" s="6" t="s">
        <v>21</v>
      </c>
      <c r="M356" s="6" t="s">
        <v>25</v>
      </c>
      <c r="N356" t="s">
        <v>17</v>
      </c>
      <c r="O356" t="s">
        <v>30</v>
      </c>
    </row>
    <row r="357" spans="1:15" x14ac:dyDescent="0.45">
      <c r="A357">
        <v>89020148</v>
      </c>
      <c r="B357" s="4">
        <v>44267</v>
      </c>
      <c r="C357">
        <v>3326436</v>
      </c>
      <c r="D357">
        <v>11561</v>
      </c>
      <c r="E357" t="s">
        <v>187</v>
      </c>
      <c r="F357" t="s">
        <v>150</v>
      </c>
      <c r="G357" t="s">
        <v>154</v>
      </c>
      <c r="H357">
        <v>3</v>
      </c>
      <c r="I357" s="5">
        <v>66.378151260504197</v>
      </c>
      <c r="J357" s="5">
        <f t="shared" si="5"/>
        <v>199.1344537815126</v>
      </c>
      <c r="K357" s="6" t="s">
        <v>45</v>
      </c>
      <c r="L357" s="6" t="s">
        <v>21</v>
      </c>
      <c r="M357" s="6" t="s">
        <v>25</v>
      </c>
      <c r="N357" t="s">
        <v>17</v>
      </c>
      <c r="O357" t="s">
        <v>30</v>
      </c>
    </row>
    <row r="358" spans="1:15" x14ac:dyDescent="0.45">
      <c r="A358">
        <v>89020148</v>
      </c>
      <c r="B358" s="4">
        <v>44267</v>
      </c>
      <c r="C358">
        <v>3326436</v>
      </c>
      <c r="D358">
        <v>13651</v>
      </c>
      <c r="E358" t="s">
        <v>197</v>
      </c>
      <c r="F358" t="s">
        <v>152</v>
      </c>
      <c r="G358" t="s">
        <v>154</v>
      </c>
      <c r="H358">
        <v>2</v>
      </c>
      <c r="I358" s="5">
        <v>112.5966386554622</v>
      </c>
      <c r="J358" s="5">
        <f t="shared" si="5"/>
        <v>225.1932773109244</v>
      </c>
      <c r="K358" s="6" t="s">
        <v>45</v>
      </c>
      <c r="L358" s="6" t="s">
        <v>21</v>
      </c>
      <c r="M358" s="6" t="s">
        <v>25</v>
      </c>
      <c r="N358" t="s">
        <v>17</v>
      </c>
      <c r="O358" t="s">
        <v>30</v>
      </c>
    </row>
    <row r="359" spans="1:15" x14ac:dyDescent="0.45">
      <c r="A359">
        <v>42077773</v>
      </c>
      <c r="B359" s="4">
        <v>44267</v>
      </c>
      <c r="C359">
        <v>5511829</v>
      </c>
      <c r="D359">
        <v>10828</v>
      </c>
      <c r="E359" t="s">
        <v>190</v>
      </c>
      <c r="F359" t="s">
        <v>174</v>
      </c>
      <c r="G359" t="s">
        <v>154</v>
      </c>
      <c r="H359">
        <v>3</v>
      </c>
      <c r="I359" s="5">
        <v>136.96638655462186</v>
      </c>
      <c r="J359" s="5">
        <f t="shared" si="5"/>
        <v>410.89915966386559</v>
      </c>
      <c r="K359" s="6">
        <v>42477</v>
      </c>
      <c r="L359" s="6" t="s">
        <v>28</v>
      </c>
      <c r="M359" s="6" t="s">
        <v>29</v>
      </c>
      <c r="N359" t="s">
        <v>15</v>
      </c>
      <c r="O359" t="s">
        <v>16</v>
      </c>
    </row>
    <row r="360" spans="1:15" x14ac:dyDescent="0.45">
      <c r="A360">
        <v>42077773</v>
      </c>
      <c r="B360" s="4">
        <v>44267</v>
      </c>
      <c r="C360">
        <v>5511829</v>
      </c>
      <c r="D360">
        <v>12735</v>
      </c>
      <c r="E360" t="s">
        <v>231</v>
      </c>
      <c r="F360" t="s">
        <v>151</v>
      </c>
      <c r="G360" t="s">
        <v>155</v>
      </c>
      <c r="H360">
        <v>3</v>
      </c>
      <c r="I360" s="5">
        <v>268.05882352941177</v>
      </c>
      <c r="J360" s="5">
        <f t="shared" si="5"/>
        <v>804.17647058823536</v>
      </c>
      <c r="K360" s="6">
        <v>42477</v>
      </c>
      <c r="L360" s="6" t="s">
        <v>28</v>
      </c>
      <c r="M360" s="6" t="s">
        <v>29</v>
      </c>
      <c r="N360" t="s">
        <v>15</v>
      </c>
      <c r="O360" t="s">
        <v>16</v>
      </c>
    </row>
    <row r="361" spans="1:15" x14ac:dyDescent="0.45">
      <c r="A361">
        <v>42077773</v>
      </c>
      <c r="B361" s="4">
        <v>44267</v>
      </c>
      <c r="C361">
        <v>5511829</v>
      </c>
      <c r="D361">
        <v>13337</v>
      </c>
      <c r="E361" t="s">
        <v>198</v>
      </c>
      <c r="F361" t="s">
        <v>152</v>
      </c>
      <c r="G361" t="s">
        <v>154</v>
      </c>
      <c r="H361">
        <v>3</v>
      </c>
      <c r="I361" s="5">
        <v>118.47899159663866</v>
      </c>
      <c r="J361" s="5">
        <f t="shared" si="5"/>
        <v>355.43697478991601</v>
      </c>
      <c r="K361" s="6">
        <v>42477</v>
      </c>
      <c r="L361" s="6" t="s">
        <v>28</v>
      </c>
      <c r="M361" s="6" t="s">
        <v>29</v>
      </c>
      <c r="N361" t="s">
        <v>15</v>
      </c>
      <c r="O361" t="s">
        <v>16</v>
      </c>
    </row>
    <row r="362" spans="1:15" x14ac:dyDescent="0.45">
      <c r="A362">
        <v>41325217</v>
      </c>
      <c r="B362" s="4">
        <v>44267</v>
      </c>
      <c r="C362">
        <v>9717063</v>
      </c>
      <c r="D362">
        <v>10538</v>
      </c>
      <c r="E362" t="s">
        <v>226</v>
      </c>
      <c r="F362" t="s">
        <v>174</v>
      </c>
      <c r="G362" t="s">
        <v>154</v>
      </c>
      <c r="H362">
        <v>2</v>
      </c>
      <c r="I362" s="5">
        <v>130.24369747899161</v>
      </c>
      <c r="J362" s="5">
        <f t="shared" si="5"/>
        <v>260.48739495798321</v>
      </c>
      <c r="K362" s="6" t="s">
        <v>54</v>
      </c>
      <c r="L362" s="6" t="s">
        <v>21</v>
      </c>
      <c r="M362" s="6" t="s">
        <v>31</v>
      </c>
      <c r="N362" t="s">
        <v>32</v>
      </c>
      <c r="O362" t="s">
        <v>16</v>
      </c>
    </row>
    <row r="363" spans="1:15" x14ac:dyDescent="0.45">
      <c r="A363">
        <v>41325217</v>
      </c>
      <c r="B363" s="4">
        <v>44267</v>
      </c>
      <c r="C363">
        <v>9717063</v>
      </c>
      <c r="D363">
        <v>10381</v>
      </c>
      <c r="E363" t="s">
        <v>205</v>
      </c>
      <c r="F363" t="s">
        <v>174</v>
      </c>
      <c r="G363" t="s">
        <v>155</v>
      </c>
      <c r="H363">
        <v>2</v>
      </c>
      <c r="I363" s="5">
        <v>132.76470588235296</v>
      </c>
      <c r="J363" s="5">
        <f t="shared" si="5"/>
        <v>265.52941176470591</v>
      </c>
      <c r="K363" s="6" t="s">
        <v>54</v>
      </c>
      <c r="L363" s="6" t="s">
        <v>21</v>
      </c>
      <c r="M363" s="6" t="s">
        <v>31</v>
      </c>
      <c r="N363" t="s">
        <v>32</v>
      </c>
      <c r="O363" t="s">
        <v>16</v>
      </c>
    </row>
    <row r="364" spans="1:15" x14ac:dyDescent="0.45">
      <c r="A364">
        <v>41325217</v>
      </c>
      <c r="B364" s="4">
        <v>44267</v>
      </c>
      <c r="C364">
        <v>9717063</v>
      </c>
      <c r="D364">
        <v>10381</v>
      </c>
      <c r="E364" t="s">
        <v>205</v>
      </c>
      <c r="F364" t="s">
        <v>174</v>
      </c>
      <c r="G364" t="s">
        <v>155</v>
      </c>
      <c r="H364">
        <v>2</v>
      </c>
      <c r="I364" s="5">
        <v>132.76470588235296</v>
      </c>
      <c r="J364" s="5">
        <f t="shared" si="5"/>
        <v>265.52941176470591</v>
      </c>
      <c r="K364" s="6" t="s">
        <v>54</v>
      </c>
      <c r="L364" s="6" t="s">
        <v>21</v>
      </c>
      <c r="M364" s="6" t="s">
        <v>31</v>
      </c>
      <c r="N364" t="s">
        <v>32</v>
      </c>
      <c r="O364" t="s">
        <v>16</v>
      </c>
    </row>
    <row r="365" spans="1:15" x14ac:dyDescent="0.45">
      <c r="A365">
        <v>23907578</v>
      </c>
      <c r="B365" s="4">
        <v>44267</v>
      </c>
      <c r="C365">
        <v>1006618</v>
      </c>
      <c r="D365">
        <v>12430</v>
      </c>
      <c r="E365" t="s">
        <v>186</v>
      </c>
      <c r="F365" t="s">
        <v>151</v>
      </c>
      <c r="G365" t="s">
        <v>155</v>
      </c>
      <c r="H365">
        <v>3</v>
      </c>
      <c r="I365" s="5">
        <v>256.29411764705884</v>
      </c>
      <c r="J365" s="5">
        <f t="shared" si="5"/>
        <v>768.88235294117658</v>
      </c>
      <c r="K365" s="6">
        <v>61194</v>
      </c>
      <c r="L365" s="6" t="s">
        <v>28</v>
      </c>
      <c r="M365" s="6" t="s">
        <v>39</v>
      </c>
      <c r="N365" t="s">
        <v>17</v>
      </c>
      <c r="O365" t="s">
        <v>16</v>
      </c>
    </row>
    <row r="366" spans="1:15" x14ac:dyDescent="0.45">
      <c r="A366">
        <v>23907578</v>
      </c>
      <c r="B366" s="4">
        <v>44267</v>
      </c>
      <c r="C366">
        <v>1006618</v>
      </c>
      <c r="D366">
        <v>13337</v>
      </c>
      <c r="E366" t="s">
        <v>198</v>
      </c>
      <c r="F366" t="s">
        <v>152</v>
      </c>
      <c r="G366" t="s">
        <v>154</v>
      </c>
      <c r="H366">
        <v>2</v>
      </c>
      <c r="I366" s="5">
        <v>118.47899159663866</v>
      </c>
      <c r="J366" s="5">
        <f t="shared" si="5"/>
        <v>236.95798319327733</v>
      </c>
      <c r="K366" s="6">
        <v>61194</v>
      </c>
      <c r="L366" s="6" t="s">
        <v>28</v>
      </c>
      <c r="M366" s="6" t="s">
        <v>39</v>
      </c>
      <c r="N366" t="s">
        <v>17</v>
      </c>
      <c r="O366" t="s">
        <v>16</v>
      </c>
    </row>
    <row r="367" spans="1:15" x14ac:dyDescent="0.45">
      <c r="A367">
        <v>15103191</v>
      </c>
      <c r="B367" s="4">
        <v>44266</v>
      </c>
      <c r="C367">
        <v>1760298</v>
      </c>
      <c r="D367">
        <v>12899</v>
      </c>
      <c r="E367" t="s">
        <v>177</v>
      </c>
      <c r="F367" t="s">
        <v>151</v>
      </c>
      <c r="G367" t="s">
        <v>155</v>
      </c>
      <c r="H367">
        <v>1</v>
      </c>
      <c r="I367" s="5">
        <v>268.05882352941177</v>
      </c>
      <c r="J367" s="5">
        <f t="shared" si="5"/>
        <v>268.05882352941177</v>
      </c>
      <c r="K367" s="6">
        <v>97332</v>
      </c>
      <c r="L367" s="6" t="s">
        <v>13</v>
      </c>
      <c r="M367" s="6" t="s">
        <v>27</v>
      </c>
      <c r="N367" t="s">
        <v>35</v>
      </c>
      <c r="O367" t="s">
        <v>16</v>
      </c>
    </row>
    <row r="368" spans="1:15" x14ac:dyDescent="0.45">
      <c r="A368">
        <v>78784354</v>
      </c>
      <c r="B368" s="4">
        <v>44266</v>
      </c>
      <c r="C368">
        <v>7555955</v>
      </c>
      <c r="D368">
        <v>12634</v>
      </c>
      <c r="E368" t="s">
        <v>202</v>
      </c>
      <c r="F368" t="s">
        <v>151</v>
      </c>
      <c r="G368" t="s">
        <v>154</v>
      </c>
      <c r="H368">
        <v>1</v>
      </c>
      <c r="I368" s="5">
        <v>265.53781512605042</v>
      </c>
      <c r="J368" s="5">
        <f t="shared" si="5"/>
        <v>265.53781512605042</v>
      </c>
      <c r="K368" s="6">
        <v>86529</v>
      </c>
      <c r="L368" s="6" t="s">
        <v>13</v>
      </c>
      <c r="M368" s="6" t="s">
        <v>27</v>
      </c>
      <c r="N368" t="s">
        <v>32</v>
      </c>
      <c r="O368" t="s">
        <v>18</v>
      </c>
    </row>
    <row r="369" spans="1:15" x14ac:dyDescent="0.45">
      <c r="A369">
        <v>35214899</v>
      </c>
      <c r="B369" s="4">
        <v>44266</v>
      </c>
      <c r="C369">
        <v>8553903</v>
      </c>
      <c r="D369">
        <v>12634</v>
      </c>
      <c r="E369" t="s">
        <v>202</v>
      </c>
      <c r="F369" t="s">
        <v>151</v>
      </c>
      <c r="G369" t="s">
        <v>154</v>
      </c>
      <c r="H369">
        <v>1</v>
      </c>
      <c r="I369" s="5">
        <v>265.53781512605042</v>
      </c>
      <c r="J369" s="5">
        <f t="shared" si="5"/>
        <v>265.53781512605042</v>
      </c>
      <c r="K369" s="6">
        <v>77694</v>
      </c>
      <c r="L369" s="6" t="s">
        <v>13</v>
      </c>
      <c r="M369" s="6" t="s">
        <v>14</v>
      </c>
      <c r="N369" t="s">
        <v>15</v>
      </c>
      <c r="O369" t="s">
        <v>16</v>
      </c>
    </row>
    <row r="370" spans="1:15" x14ac:dyDescent="0.45">
      <c r="A370">
        <v>91543057</v>
      </c>
      <c r="B370" s="4">
        <v>44266</v>
      </c>
      <c r="C370">
        <v>8854816</v>
      </c>
      <c r="D370">
        <v>12058</v>
      </c>
      <c r="E370" t="s">
        <v>210</v>
      </c>
      <c r="F370" t="s">
        <v>151</v>
      </c>
      <c r="G370" t="s">
        <v>155</v>
      </c>
      <c r="H370">
        <v>3</v>
      </c>
      <c r="I370" s="5">
        <v>267.218487394958</v>
      </c>
      <c r="J370" s="5">
        <f t="shared" si="5"/>
        <v>801.65546218487407</v>
      </c>
      <c r="K370" s="6">
        <v>17154</v>
      </c>
      <c r="L370" s="6" t="s">
        <v>19</v>
      </c>
      <c r="M370" s="6" t="s">
        <v>47</v>
      </c>
      <c r="N370" t="s">
        <v>32</v>
      </c>
      <c r="O370" t="s">
        <v>26</v>
      </c>
    </row>
    <row r="371" spans="1:15" x14ac:dyDescent="0.45">
      <c r="A371">
        <v>15103191</v>
      </c>
      <c r="B371" s="4">
        <v>44266</v>
      </c>
      <c r="C371">
        <v>1760298</v>
      </c>
      <c r="D371">
        <v>12499</v>
      </c>
      <c r="E371" t="s">
        <v>183</v>
      </c>
      <c r="F371" t="s">
        <v>151</v>
      </c>
      <c r="G371" t="s">
        <v>155</v>
      </c>
      <c r="H371">
        <v>3</v>
      </c>
      <c r="I371" s="5">
        <v>248.73109243697482</v>
      </c>
      <c r="J371" s="5">
        <f t="shared" si="5"/>
        <v>746.19327731092449</v>
      </c>
      <c r="K371" s="6">
        <v>97332</v>
      </c>
      <c r="L371" s="6" t="s">
        <v>13</v>
      </c>
      <c r="M371" s="6" t="s">
        <v>27</v>
      </c>
      <c r="N371" t="s">
        <v>35</v>
      </c>
      <c r="O371" t="s">
        <v>16</v>
      </c>
    </row>
    <row r="372" spans="1:15" x14ac:dyDescent="0.45">
      <c r="A372">
        <v>50405773</v>
      </c>
      <c r="B372" s="4">
        <v>44266</v>
      </c>
      <c r="C372">
        <v>8067277</v>
      </c>
      <c r="D372">
        <v>12499</v>
      </c>
      <c r="E372" t="s">
        <v>183</v>
      </c>
      <c r="F372" t="s">
        <v>151</v>
      </c>
      <c r="G372" t="s">
        <v>155</v>
      </c>
      <c r="H372">
        <v>1</v>
      </c>
      <c r="I372" s="5">
        <v>248.73109243697482</v>
      </c>
      <c r="J372" s="5">
        <f t="shared" si="5"/>
        <v>248.73109243697482</v>
      </c>
      <c r="K372" s="6">
        <v>74653</v>
      </c>
      <c r="L372" s="6" t="s">
        <v>13</v>
      </c>
      <c r="M372" s="6" t="s">
        <v>14</v>
      </c>
      <c r="N372" t="s">
        <v>35</v>
      </c>
      <c r="O372" t="s">
        <v>16</v>
      </c>
    </row>
    <row r="373" spans="1:15" x14ac:dyDescent="0.45">
      <c r="A373">
        <v>76124333</v>
      </c>
      <c r="B373" s="4">
        <v>44266</v>
      </c>
      <c r="C373">
        <v>9093881</v>
      </c>
      <c r="D373">
        <v>12495</v>
      </c>
      <c r="E373" t="s">
        <v>201</v>
      </c>
      <c r="F373" t="s">
        <v>151</v>
      </c>
      <c r="G373" t="s">
        <v>155</v>
      </c>
      <c r="H373">
        <v>2</v>
      </c>
      <c r="I373" s="5">
        <v>264.69747899159665</v>
      </c>
      <c r="J373" s="5">
        <f t="shared" si="5"/>
        <v>529.39495798319331</v>
      </c>
      <c r="K373" s="6">
        <v>38871</v>
      </c>
      <c r="L373" s="6" t="s">
        <v>21</v>
      </c>
      <c r="M373" s="6" t="s">
        <v>33</v>
      </c>
      <c r="N373" t="s">
        <v>15</v>
      </c>
      <c r="O373" t="s">
        <v>18</v>
      </c>
    </row>
    <row r="374" spans="1:15" x14ac:dyDescent="0.45">
      <c r="A374">
        <v>50405773</v>
      </c>
      <c r="B374" s="4">
        <v>44266</v>
      </c>
      <c r="C374">
        <v>8067277</v>
      </c>
      <c r="D374">
        <v>12499</v>
      </c>
      <c r="E374" t="s">
        <v>183</v>
      </c>
      <c r="F374" t="s">
        <v>151</v>
      </c>
      <c r="G374" t="s">
        <v>155</v>
      </c>
      <c r="H374">
        <v>2</v>
      </c>
      <c r="I374" s="5">
        <v>248.73109243697482</v>
      </c>
      <c r="J374" s="5">
        <f t="shared" si="5"/>
        <v>497.46218487394964</v>
      </c>
      <c r="K374" s="6">
        <v>74653</v>
      </c>
      <c r="L374" s="6" t="s">
        <v>13</v>
      </c>
      <c r="M374" s="6" t="s">
        <v>14</v>
      </c>
      <c r="N374" t="s">
        <v>35</v>
      </c>
      <c r="O374" t="s">
        <v>16</v>
      </c>
    </row>
    <row r="375" spans="1:15" x14ac:dyDescent="0.45">
      <c r="A375">
        <v>74830369</v>
      </c>
      <c r="B375" s="4">
        <v>44266</v>
      </c>
      <c r="C375">
        <v>9700959</v>
      </c>
      <c r="D375">
        <v>13405</v>
      </c>
      <c r="E375" t="s">
        <v>221</v>
      </c>
      <c r="F375" t="s">
        <v>152</v>
      </c>
      <c r="G375" t="s">
        <v>155</v>
      </c>
      <c r="H375">
        <v>2</v>
      </c>
      <c r="I375" s="5">
        <v>116.79831932773111</v>
      </c>
      <c r="J375" s="5">
        <f t="shared" si="5"/>
        <v>233.59663865546221</v>
      </c>
      <c r="K375" s="6">
        <v>35216</v>
      </c>
      <c r="L375" s="6" t="s">
        <v>28</v>
      </c>
      <c r="M375" s="6" t="s">
        <v>39</v>
      </c>
      <c r="N375" t="s">
        <v>15</v>
      </c>
      <c r="O375" t="s">
        <v>18</v>
      </c>
    </row>
    <row r="376" spans="1:15" x14ac:dyDescent="0.45">
      <c r="A376">
        <v>15103191</v>
      </c>
      <c r="B376" s="4">
        <v>44266</v>
      </c>
      <c r="C376">
        <v>1760298</v>
      </c>
      <c r="D376">
        <v>13071</v>
      </c>
      <c r="E376" t="s">
        <v>180</v>
      </c>
      <c r="F376" t="s">
        <v>152</v>
      </c>
      <c r="G376" t="s">
        <v>154</v>
      </c>
      <c r="H376">
        <v>3</v>
      </c>
      <c r="I376" s="5">
        <v>122.68067226890757</v>
      </c>
      <c r="J376" s="5">
        <f t="shared" si="5"/>
        <v>368.0420168067227</v>
      </c>
      <c r="K376" s="6">
        <v>97332</v>
      </c>
      <c r="L376" s="6" t="s">
        <v>13</v>
      </c>
      <c r="M376" s="6" t="s">
        <v>27</v>
      </c>
      <c r="N376" t="s">
        <v>35</v>
      </c>
      <c r="O376" t="s">
        <v>16</v>
      </c>
    </row>
    <row r="377" spans="1:15" x14ac:dyDescent="0.45">
      <c r="A377">
        <v>35214899</v>
      </c>
      <c r="B377" s="4">
        <v>44266</v>
      </c>
      <c r="C377">
        <v>8553903</v>
      </c>
      <c r="D377">
        <v>13320</v>
      </c>
      <c r="E377" t="s">
        <v>225</v>
      </c>
      <c r="F377" t="s">
        <v>152</v>
      </c>
      <c r="G377" t="s">
        <v>154</v>
      </c>
      <c r="H377">
        <v>3</v>
      </c>
      <c r="I377" s="5">
        <v>110.07563025210085</v>
      </c>
      <c r="J377" s="5">
        <f t="shared" si="5"/>
        <v>330.22689075630257</v>
      </c>
      <c r="K377" s="6">
        <v>77694</v>
      </c>
      <c r="L377" s="6" t="s">
        <v>13</v>
      </c>
      <c r="M377" s="6" t="s">
        <v>14</v>
      </c>
      <c r="N377" t="s">
        <v>15</v>
      </c>
      <c r="O377" t="s">
        <v>16</v>
      </c>
    </row>
    <row r="378" spans="1:15" x14ac:dyDescent="0.45">
      <c r="A378">
        <v>78784354</v>
      </c>
      <c r="B378" s="4">
        <v>44266</v>
      </c>
      <c r="C378">
        <v>7555955</v>
      </c>
      <c r="D378">
        <v>13363</v>
      </c>
      <c r="E378" t="s">
        <v>213</v>
      </c>
      <c r="F378" t="s">
        <v>152</v>
      </c>
      <c r="G378" t="s">
        <v>154</v>
      </c>
      <c r="H378">
        <v>2</v>
      </c>
      <c r="I378" s="5">
        <v>116.79831932773111</v>
      </c>
      <c r="J378" s="5">
        <f t="shared" si="5"/>
        <v>233.59663865546221</v>
      </c>
      <c r="K378" s="6">
        <v>86529</v>
      </c>
      <c r="L378" s="6" t="s">
        <v>13</v>
      </c>
      <c r="M378" s="6" t="s">
        <v>27</v>
      </c>
      <c r="N378" t="s">
        <v>32</v>
      </c>
      <c r="O378" t="s">
        <v>18</v>
      </c>
    </row>
    <row r="379" spans="1:15" x14ac:dyDescent="0.45">
      <c r="A379">
        <v>15103191</v>
      </c>
      <c r="B379" s="4">
        <v>44266</v>
      </c>
      <c r="C379">
        <v>1760298</v>
      </c>
      <c r="D379">
        <v>13320</v>
      </c>
      <c r="E379" t="s">
        <v>225</v>
      </c>
      <c r="F379" t="s">
        <v>152</v>
      </c>
      <c r="G379" t="s">
        <v>154</v>
      </c>
      <c r="H379">
        <v>2</v>
      </c>
      <c r="I379" s="5">
        <v>110.07563025210085</v>
      </c>
      <c r="J379" s="5">
        <f t="shared" si="5"/>
        <v>220.1512605042017</v>
      </c>
      <c r="K379" s="6">
        <v>97332</v>
      </c>
      <c r="L379" s="6" t="s">
        <v>13</v>
      </c>
      <c r="M379" s="6" t="s">
        <v>27</v>
      </c>
      <c r="N379" t="s">
        <v>35</v>
      </c>
      <c r="O379" t="s">
        <v>16</v>
      </c>
    </row>
    <row r="380" spans="1:15" x14ac:dyDescent="0.45">
      <c r="A380">
        <v>50405773</v>
      </c>
      <c r="B380" s="4">
        <v>44266</v>
      </c>
      <c r="C380">
        <v>8067277</v>
      </c>
      <c r="D380">
        <v>11400</v>
      </c>
      <c r="E380" t="s">
        <v>204</v>
      </c>
      <c r="F380" t="s">
        <v>150</v>
      </c>
      <c r="G380" t="s">
        <v>155</v>
      </c>
      <c r="H380">
        <v>3</v>
      </c>
      <c r="I380" s="5">
        <v>63.857142857142854</v>
      </c>
      <c r="J380" s="5">
        <f t="shared" si="5"/>
        <v>191.57142857142856</v>
      </c>
      <c r="K380" s="6">
        <v>74653</v>
      </c>
      <c r="L380" s="6" t="s">
        <v>13</v>
      </c>
      <c r="M380" s="6" t="s">
        <v>14</v>
      </c>
      <c r="N380" t="s">
        <v>35</v>
      </c>
      <c r="O380" t="s">
        <v>16</v>
      </c>
    </row>
    <row r="381" spans="1:15" x14ac:dyDescent="0.45">
      <c r="A381">
        <v>15103191</v>
      </c>
      <c r="B381" s="4">
        <v>44266</v>
      </c>
      <c r="C381">
        <v>1760298</v>
      </c>
      <c r="D381">
        <v>11969</v>
      </c>
      <c r="E381" t="s">
        <v>195</v>
      </c>
      <c r="F381" t="s">
        <v>150</v>
      </c>
      <c r="G381" t="s">
        <v>155</v>
      </c>
      <c r="H381">
        <v>2</v>
      </c>
      <c r="I381" s="5">
        <v>66.378151260504197</v>
      </c>
      <c r="J381" s="5">
        <f t="shared" si="5"/>
        <v>132.75630252100839</v>
      </c>
      <c r="K381" s="6">
        <v>97332</v>
      </c>
      <c r="L381" s="6" t="s">
        <v>13</v>
      </c>
      <c r="M381" s="6" t="s">
        <v>27</v>
      </c>
      <c r="N381" t="s">
        <v>35</v>
      </c>
      <c r="O381" t="s">
        <v>16</v>
      </c>
    </row>
    <row r="382" spans="1:15" x14ac:dyDescent="0.45">
      <c r="A382">
        <v>82971709</v>
      </c>
      <c r="B382" s="4">
        <v>44265</v>
      </c>
      <c r="C382">
        <v>8399878</v>
      </c>
      <c r="D382">
        <v>11175</v>
      </c>
      <c r="E382" t="s">
        <v>229</v>
      </c>
      <c r="F382" t="s">
        <v>150</v>
      </c>
      <c r="G382" t="s">
        <v>155</v>
      </c>
      <c r="H382">
        <v>3</v>
      </c>
      <c r="I382" s="5">
        <v>71.420168067226896</v>
      </c>
      <c r="J382" s="5">
        <f t="shared" si="5"/>
        <v>214.2605042016807</v>
      </c>
      <c r="K382" s="6">
        <v>39615</v>
      </c>
      <c r="L382" s="6" t="s">
        <v>21</v>
      </c>
      <c r="M382" s="6" t="s">
        <v>33</v>
      </c>
      <c r="N382" t="s">
        <v>15</v>
      </c>
      <c r="O382" t="s">
        <v>18</v>
      </c>
    </row>
    <row r="383" spans="1:15" x14ac:dyDescent="0.45">
      <c r="A383">
        <v>83517491</v>
      </c>
      <c r="B383" s="4">
        <v>44264</v>
      </c>
      <c r="C383">
        <v>9589715</v>
      </c>
      <c r="D383">
        <v>11036</v>
      </c>
      <c r="E383" t="s">
        <v>227</v>
      </c>
      <c r="F383" t="s">
        <v>150</v>
      </c>
      <c r="G383" t="s">
        <v>155</v>
      </c>
      <c r="H383">
        <v>3</v>
      </c>
      <c r="I383" s="5">
        <v>68.058823529411768</v>
      </c>
      <c r="J383" s="5">
        <f t="shared" si="5"/>
        <v>204.1764705882353</v>
      </c>
      <c r="K383" s="6">
        <v>37186</v>
      </c>
      <c r="L383" s="6" t="s">
        <v>19</v>
      </c>
      <c r="M383" s="6" t="s">
        <v>20</v>
      </c>
      <c r="N383" t="s">
        <v>17</v>
      </c>
      <c r="O383" t="s">
        <v>18</v>
      </c>
    </row>
    <row r="384" spans="1:15" x14ac:dyDescent="0.45">
      <c r="A384">
        <v>83517491</v>
      </c>
      <c r="B384" s="4">
        <v>44264</v>
      </c>
      <c r="C384">
        <v>9589715</v>
      </c>
      <c r="D384">
        <v>12149</v>
      </c>
      <c r="E384" t="s">
        <v>232</v>
      </c>
      <c r="F384" t="s">
        <v>151</v>
      </c>
      <c r="G384" t="s">
        <v>155</v>
      </c>
      <c r="H384">
        <v>3</v>
      </c>
      <c r="I384" s="5">
        <v>264.69747899159665</v>
      </c>
      <c r="J384" s="5">
        <f t="shared" si="5"/>
        <v>794.09243697478996</v>
      </c>
      <c r="K384" s="6">
        <v>37186</v>
      </c>
      <c r="L384" s="6" t="s">
        <v>19</v>
      </c>
      <c r="M384" s="6" t="s">
        <v>20</v>
      </c>
      <c r="N384" t="s">
        <v>17</v>
      </c>
      <c r="O384" t="s">
        <v>18</v>
      </c>
    </row>
    <row r="385" spans="1:15" x14ac:dyDescent="0.45">
      <c r="A385">
        <v>64476463</v>
      </c>
      <c r="B385" s="4">
        <v>44264</v>
      </c>
      <c r="C385">
        <v>4219907</v>
      </c>
      <c r="D385">
        <v>10430</v>
      </c>
      <c r="E385" t="s">
        <v>176</v>
      </c>
      <c r="F385" t="s">
        <v>174</v>
      </c>
      <c r="G385" t="s">
        <v>155</v>
      </c>
      <c r="H385">
        <v>3</v>
      </c>
      <c r="I385" s="5">
        <v>140.32773109243698</v>
      </c>
      <c r="J385" s="5">
        <f t="shared" si="5"/>
        <v>420.98319327731093</v>
      </c>
      <c r="K385" s="6">
        <v>34281</v>
      </c>
      <c r="L385" s="6" t="s">
        <v>28</v>
      </c>
      <c r="M385" s="6" t="s">
        <v>39</v>
      </c>
      <c r="N385" t="s">
        <v>17</v>
      </c>
      <c r="O385" t="s">
        <v>18</v>
      </c>
    </row>
    <row r="386" spans="1:15" x14ac:dyDescent="0.45">
      <c r="A386">
        <v>64476463</v>
      </c>
      <c r="B386" s="4">
        <v>44264</v>
      </c>
      <c r="C386">
        <v>4219907</v>
      </c>
      <c r="D386">
        <v>12899</v>
      </c>
      <c r="E386" t="s">
        <v>177</v>
      </c>
      <c r="F386" t="s">
        <v>151</v>
      </c>
      <c r="G386" t="s">
        <v>155</v>
      </c>
      <c r="H386">
        <v>2</v>
      </c>
      <c r="I386" s="5">
        <v>268.05882352941177</v>
      </c>
      <c r="J386" s="5">
        <f t="shared" ref="J386:J449" si="6">H386*I386</f>
        <v>536.11764705882354</v>
      </c>
      <c r="K386" s="6">
        <v>34281</v>
      </c>
      <c r="L386" s="6" t="s">
        <v>28</v>
      </c>
      <c r="M386" s="6" t="s">
        <v>39</v>
      </c>
      <c r="N386" t="s">
        <v>17</v>
      </c>
      <c r="O386" t="s">
        <v>18</v>
      </c>
    </row>
    <row r="387" spans="1:15" x14ac:dyDescent="0.45">
      <c r="A387">
        <v>64476463</v>
      </c>
      <c r="B387" s="4">
        <v>44264</v>
      </c>
      <c r="C387">
        <v>4219907</v>
      </c>
      <c r="D387">
        <v>13405</v>
      </c>
      <c r="E387" t="s">
        <v>221</v>
      </c>
      <c r="F387" t="s">
        <v>152</v>
      </c>
      <c r="G387" t="s">
        <v>155</v>
      </c>
      <c r="H387">
        <v>2</v>
      </c>
      <c r="I387" s="5">
        <v>116.79831932773111</v>
      </c>
      <c r="J387" s="5">
        <f t="shared" si="6"/>
        <v>233.59663865546221</v>
      </c>
      <c r="K387" s="6">
        <v>34281</v>
      </c>
      <c r="L387" s="6" t="s">
        <v>28</v>
      </c>
      <c r="M387" s="6" t="s">
        <v>39</v>
      </c>
      <c r="N387" t="s">
        <v>17</v>
      </c>
      <c r="O387" t="s">
        <v>18</v>
      </c>
    </row>
    <row r="388" spans="1:15" x14ac:dyDescent="0.45">
      <c r="A388">
        <v>42976628</v>
      </c>
      <c r="B388" s="4">
        <v>44264</v>
      </c>
      <c r="C388">
        <v>8438975</v>
      </c>
      <c r="D388">
        <v>12098</v>
      </c>
      <c r="E388" t="s">
        <v>212</v>
      </c>
      <c r="F388" t="s">
        <v>151</v>
      </c>
      <c r="G388" t="s">
        <v>154</v>
      </c>
      <c r="H388">
        <v>3</v>
      </c>
      <c r="I388" s="5">
        <v>257.97478991596643</v>
      </c>
      <c r="J388" s="5">
        <f t="shared" si="6"/>
        <v>773.92436974789928</v>
      </c>
      <c r="K388" s="6">
        <v>99448</v>
      </c>
      <c r="L388" s="6" t="s">
        <v>21</v>
      </c>
      <c r="M388" s="6" t="s">
        <v>22</v>
      </c>
      <c r="N388" t="s">
        <v>17</v>
      </c>
      <c r="O388" t="s">
        <v>16</v>
      </c>
    </row>
    <row r="389" spans="1:15" x14ac:dyDescent="0.45">
      <c r="A389">
        <v>34509186</v>
      </c>
      <c r="B389" s="4">
        <v>44264</v>
      </c>
      <c r="C389">
        <v>9197331</v>
      </c>
      <c r="D389">
        <v>10381</v>
      </c>
      <c r="E389" t="s">
        <v>205</v>
      </c>
      <c r="F389" t="s">
        <v>174</v>
      </c>
      <c r="G389" t="s">
        <v>155</v>
      </c>
      <c r="H389">
        <v>2</v>
      </c>
      <c r="I389" s="5">
        <v>132.76470588235296</v>
      </c>
      <c r="J389" s="5">
        <f t="shared" si="6"/>
        <v>265.52941176470591</v>
      </c>
      <c r="K389" s="6" t="s">
        <v>136</v>
      </c>
      <c r="L389" s="6" t="s">
        <v>21</v>
      </c>
      <c r="M389" s="6" t="s">
        <v>33</v>
      </c>
      <c r="N389" t="s">
        <v>23</v>
      </c>
      <c r="O389" t="s">
        <v>16</v>
      </c>
    </row>
    <row r="390" spans="1:15" x14ac:dyDescent="0.45">
      <c r="A390">
        <v>19239067</v>
      </c>
      <c r="B390" s="4">
        <v>44263</v>
      </c>
      <c r="C390">
        <v>5229063</v>
      </c>
      <c r="D390">
        <v>10430</v>
      </c>
      <c r="E390" t="s">
        <v>176</v>
      </c>
      <c r="F390" t="s">
        <v>174</v>
      </c>
      <c r="G390" t="s">
        <v>155</v>
      </c>
      <c r="H390">
        <v>2</v>
      </c>
      <c r="I390" s="5">
        <v>140.32773109243698</v>
      </c>
      <c r="J390" s="5">
        <f t="shared" si="6"/>
        <v>280.65546218487395</v>
      </c>
      <c r="K390" s="6">
        <v>24534</v>
      </c>
      <c r="L390" s="6" t="s">
        <v>19</v>
      </c>
      <c r="M390" s="6" t="s">
        <v>34</v>
      </c>
      <c r="N390" t="s">
        <v>23</v>
      </c>
      <c r="O390" t="s">
        <v>16</v>
      </c>
    </row>
    <row r="391" spans="1:15" x14ac:dyDescent="0.45">
      <c r="A391">
        <v>19239067</v>
      </c>
      <c r="B391" s="4">
        <v>44263</v>
      </c>
      <c r="C391">
        <v>5229063</v>
      </c>
      <c r="D391">
        <v>11040</v>
      </c>
      <c r="E391" t="s">
        <v>191</v>
      </c>
      <c r="F391" t="s">
        <v>150</v>
      </c>
      <c r="G391" t="s">
        <v>155</v>
      </c>
      <c r="H391">
        <v>2</v>
      </c>
      <c r="I391" s="5">
        <v>65.537815126050418</v>
      </c>
      <c r="J391" s="5">
        <f t="shared" si="6"/>
        <v>131.07563025210084</v>
      </c>
      <c r="K391" s="6">
        <v>24534</v>
      </c>
      <c r="L391" s="6" t="s">
        <v>19</v>
      </c>
      <c r="M391" s="6" t="s">
        <v>34</v>
      </c>
      <c r="N391" t="s">
        <v>23</v>
      </c>
      <c r="O391" t="s">
        <v>16</v>
      </c>
    </row>
    <row r="392" spans="1:15" x14ac:dyDescent="0.45">
      <c r="A392">
        <v>19239067</v>
      </c>
      <c r="B392" s="4">
        <v>44263</v>
      </c>
      <c r="C392">
        <v>5229063</v>
      </c>
      <c r="D392">
        <v>12849</v>
      </c>
      <c r="E392" t="s">
        <v>200</v>
      </c>
      <c r="F392" t="s">
        <v>151</v>
      </c>
      <c r="G392" t="s">
        <v>154</v>
      </c>
      <c r="H392">
        <v>2</v>
      </c>
      <c r="I392" s="5">
        <v>255.45378151260505</v>
      </c>
      <c r="J392" s="5">
        <f t="shared" si="6"/>
        <v>510.9075630252101</v>
      </c>
      <c r="K392" s="6">
        <v>24534</v>
      </c>
      <c r="L392" s="6" t="s">
        <v>19</v>
      </c>
      <c r="M392" s="6" t="s">
        <v>34</v>
      </c>
      <c r="N392" t="s">
        <v>23</v>
      </c>
      <c r="O392" t="s">
        <v>16</v>
      </c>
    </row>
    <row r="393" spans="1:15" x14ac:dyDescent="0.45">
      <c r="A393">
        <v>17628737</v>
      </c>
      <c r="B393" s="4">
        <v>44263</v>
      </c>
      <c r="C393">
        <v>5029654</v>
      </c>
      <c r="D393">
        <v>13337</v>
      </c>
      <c r="E393" t="s">
        <v>198</v>
      </c>
      <c r="F393" t="s">
        <v>152</v>
      </c>
      <c r="G393" t="s">
        <v>154</v>
      </c>
      <c r="H393">
        <v>3</v>
      </c>
      <c r="I393" s="5">
        <v>118.47899159663866</v>
      </c>
      <c r="J393" s="5">
        <f t="shared" si="6"/>
        <v>355.43697478991601</v>
      </c>
      <c r="K393" s="6" t="s">
        <v>66</v>
      </c>
      <c r="L393" s="6" t="s">
        <v>21</v>
      </c>
      <c r="M393" s="6" t="s">
        <v>25</v>
      </c>
      <c r="N393" t="s">
        <v>23</v>
      </c>
      <c r="O393" t="s">
        <v>16</v>
      </c>
    </row>
    <row r="394" spans="1:15" x14ac:dyDescent="0.45">
      <c r="A394">
        <v>82072824</v>
      </c>
      <c r="B394" s="4">
        <v>44262</v>
      </c>
      <c r="C394">
        <v>7905698</v>
      </c>
      <c r="D394">
        <v>12735</v>
      </c>
      <c r="E394" t="s">
        <v>231</v>
      </c>
      <c r="F394" t="s">
        <v>151</v>
      </c>
      <c r="G394" t="s">
        <v>155</v>
      </c>
      <c r="H394">
        <v>1</v>
      </c>
      <c r="I394" s="5">
        <v>268.05882352941177</v>
      </c>
      <c r="J394" s="5">
        <f t="shared" si="6"/>
        <v>268.05882352941177</v>
      </c>
      <c r="K394" s="6">
        <v>78112</v>
      </c>
      <c r="L394" s="6" t="s">
        <v>13</v>
      </c>
      <c r="M394" s="6" t="s">
        <v>14</v>
      </c>
      <c r="N394" t="s">
        <v>35</v>
      </c>
      <c r="O394" t="s">
        <v>18</v>
      </c>
    </row>
    <row r="395" spans="1:15" x14ac:dyDescent="0.45">
      <c r="A395">
        <v>96226580</v>
      </c>
      <c r="B395" s="4">
        <v>44262</v>
      </c>
      <c r="C395">
        <v>7982981</v>
      </c>
      <c r="D395">
        <v>10181</v>
      </c>
      <c r="E395" t="s">
        <v>189</v>
      </c>
      <c r="F395" t="s">
        <v>174</v>
      </c>
      <c r="G395" t="s">
        <v>154</v>
      </c>
      <c r="H395">
        <v>3</v>
      </c>
      <c r="I395" s="5">
        <v>134.44537815126051</v>
      </c>
      <c r="J395" s="5">
        <f t="shared" si="6"/>
        <v>403.33613445378154</v>
      </c>
      <c r="K395" s="6">
        <v>76855</v>
      </c>
      <c r="L395" s="6" t="s">
        <v>28</v>
      </c>
      <c r="M395" s="6" t="s">
        <v>36</v>
      </c>
      <c r="N395" t="s">
        <v>23</v>
      </c>
      <c r="O395" t="s">
        <v>26</v>
      </c>
    </row>
    <row r="396" spans="1:15" x14ac:dyDescent="0.45">
      <c r="A396">
        <v>96226580</v>
      </c>
      <c r="B396" s="4">
        <v>44262</v>
      </c>
      <c r="C396">
        <v>7982981</v>
      </c>
      <c r="D396">
        <v>11081</v>
      </c>
      <c r="E396" t="s">
        <v>218</v>
      </c>
      <c r="F396" t="s">
        <v>150</v>
      </c>
      <c r="G396" t="s">
        <v>155</v>
      </c>
      <c r="H396">
        <v>3</v>
      </c>
      <c r="I396" s="5">
        <v>70.579831932773104</v>
      </c>
      <c r="J396" s="5">
        <f t="shared" si="6"/>
        <v>211.7394957983193</v>
      </c>
      <c r="K396" s="6">
        <v>76855</v>
      </c>
      <c r="L396" s="6" t="s">
        <v>28</v>
      </c>
      <c r="M396" s="6" t="s">
        <v>36</v>
      </c>
      <c r="N396" t="s">
        <v>23</v>
      </c>
      <c r="O396" t="s">
        <v>26</v>
      </c>
    </row>
    <row r="397" spans="1:15" x14ac:dyDescent="0.45">
      <c r="A397">
        <v>96226580</v>
      </c>
      <c r="B397" s="4">
        <v>44262</v>
      </c>
      <c r="C397">
        <v>7982981</v>
      </c>
      <c r="D397">
        <v>13337</v>
      </c>
      <c r="E397" t="s">
        <v>198</v>
      </c>
      <c r="F397" t="s">
        <v>152</v>
      </c>
      <c r="G397" t="s">
        <v>154</v>
      </c>
      <c r="H397">
        <v>2</v>
      </c>
      <c r="I397" s="5">
        <v>118.47899159663866</v>
      </c>
      <c r="J397" s="5">
        <f t="shared" si="6"/>
        <v>236.95798319327733</v>
      </c>
      <c r="K397" s="6">
        <v>76855</v>
      </c>
      <c r="L397" s="6" t="s">
        <v>28</v>
      </c>
      <c r="M397" s="6" t="s">
        <v>36</v>
      </c>
      <c r="N397" t="s">
        <v>23</v>
      </c>
      <c r="O397" t="s">
        <v>26</v>
      </c>
    </row>
    <row r="398" spans="1:15" x14ac:dyDescent="0.45">
      <c r="A398">
        <v>95237409</v>
      </c>
      <c r="B398" s="4">
        <v>44262</v>
      </c>
      <c r="C398">
        <v>1398252</v>
      </c>
      <c r="D398">
        <v>11081</v>
      </c>
      <c r="E398" t="s">
        <v>218</v>
      </c>
      <c r="F398" t="s">
        <v>150</v>
      </c>
      <c r="G398" t="s">
        <v>155</v>
      </c>
      <c r="H398">
        <v>3</v>
      </c>
      <c r="I398" s="5">
        <v>70.579831932773104</v>
      </c>
      <c r="J398" s="5">
        <f t="shared" si="6"/>
        <v>211.7394957983193</v>
      </c>
      <c r="K398" s="6" t="s">
        <v>69</v>
      </c>
      <c r="L398" s="6" t="s">
        <v>21</v>
      </c>
      <c r="M398" s="6" t="s">
        <v>25</v>
      </c>
      <c r="N398" t="s">
        <v>35</v>
      </c>
      <c r="O398" t="s">
        <v>26</v>
      </c>
    </row>
    <row r="399" spans="1:15" x14ac:dyDescent="0.45">
      <c r="A399">
        <v>82072824</v>
      </c>
      <c r="B399" s="4">
        <v>44262</v>
      </c>
      <c r="C399">
        <v>7905698</v>
      </c>
      <c r="D399">
        <v>10722</v>
      </c>
      <c r="E399" t="s">
        <v>192</v>
      </c>
      <c r="F399" t="s">
        <v>174</v>
      </c>
      <c r="G399" t="s">
        <v>154</v>
      </c>
      <c r="H399">
        <v>2</v>
      </c>
      <c r="I399" s="5">
        <v>136.96638655462186</v>
      </c>
      <c r="J399" s="5">
        <f t="shared" si="6"/>
        <v>273.93277310924373</v>
      </c>
      <c r="K399" s="6">
        <v>78112</v>
      </c>
      <c r="L399" s="6" t="s">
        <v>13</v>
      </c>
      <c r="M399" s="6" t="s">
        <v>14</v>
      </c>
      <c r="N399" t="s">
        <v>35</v>
      </c>
      <c r="O399" t="s">
        <v>18</v>
      </c>
    </row>
    <row r="400" spans="1:15" x14ac:dyDescent="0.45">
      <c r="A400">
        <v>17819850</v>
      </c>
      <c r="B400" s="4">
        <v>44262</v>
      </c>
      <c r="C400">
        <v>5990613</v>
      </c>
      <c r="D400">
        <v>12058</v>
      </c>
      <c r="E400" t="s">
        <v>210</v>
      </c>
      <c r="F400" t="s">
        <v>151</v>
      </c>
      <c r="G400" t="s">
        <v>155</v>
      </c>
      <c r="H400">
        <v>2</v>
      </c>
      <c r="I400" s="5">
        <v>267.218487394958</v>
      </c>
      <c r="J400" s="5">
        <f t="shared" si="6"/>
        <v>534.43697478991601</v>
      </c>
      <c r="K400" s="6" t="s">
        <v>122</v>
      </c>
      <c r="L400" s="6" t="s">
        <v>21</v>
      </c>
      <c r="M400" s="6" t="s">
        <v>25</v>
      </c>
      <c r="N400" t="s">
        <v>35</v>
      </c>
      <c r="O400" t="s">
        <v>16</v>
      </c>
    </row>
    <row r="401" spans="1:15" x14ac:dyDescent="0.45">
      <c r="A401">
        <v>84505048</v>
      </c>
      <c r="B401" s="4">
        <v>44261</v>
      </c>
      <c r="C401">
        <v>1557354</v>
      </c>
      <c r="D401">
        <v>13302</v>
      </c>
      <c r="E401" t="s">
        <v>203</v>
      </c>
      <c r="F401" t="s">
        <v>152</v>
      </c>
      <c r="G401" t="s">
        <v>155</v>
      </c>
      <c r="H401">
        <v>3</v>
      </c>
      <c r="I401" s="5">
        <v>121.00000000000001</v>
      </c>
      <c r="J401" s="5">
        <f t="shared" si="6"/>
        <v>363.00000000000006</v>
      </c>
      <c r="K401" s="6" t="s">
        <v>142</v>
      </c>
      <c r="L401" s="6" t="s">
        <v>21</v>
      </c>
      <c r="M401" s="6" t="s">
        <v>33</v>
      </c>
      <c r="N401" t="s">
        <v>32</v>
      </c>
      <c r="O401" t="s">
        <v>18</v>
      </c>
    </row>
    <row r="402" spans="1:15" x14ac:dyDescent="0.45">
      <c r="A402">
        <v>84505048</v>
      </c>
      <c r="B402" s="4">
        <v>44261</v>
      </c>
      <c r="C402">
        <v>1557354</v>
      </c>
      <c r="D402">
        <v>13651</v>
      </c>
      <c r="E402" t="s">
        <v>197</v>
      </c>
      <c r="F402" t="s">
        <v>152</v>
      </c>
      <c r="G402" t="s">
        <v>154</v>
      </c>
      <c r="H402">
        <v>3</v>
      </c>
      <c r="I402" s="5">
        <v>112.5966386554622</v>
      </c>
      <c r="J402" s="5">
        <f t="shared" si="6"/>
        <v>337.78991596638662</v>
      </c>
      <c r="K402" s="6" t="s">
        <v>142</v>
      </c>
      <c r="L402" s="6" t="s">
        <v>21</v>
      </c>
      <c r="M402" s="6" t="s">
        <v>33</v>
      </c>
      <c r="N402" t="s">
        <v>32</v>
      </c>
      <c r="O402" t="s">
        <v>18</v>
      </c>
    </row>
    <row r="403" spans="1:15" x14ac:dyDescent="0.45">
      <c r="A403">
        <v>40351313</v>
      </c>
      <c r="B403" s="4">
        <v>44261</v>
      </c>
      <c r="C403">
        <v>2931575</v>
      </c>
      <c r="D403">
        <v>13651</v>
      </c>
      <c r="E403" t="s">
        <v>197</v>
      </c>
      <c r="F403" t="s">
        <v>152</v>
      </c>
      <c r="G403" t="s">
        <v>154</v>
      </c>
      <c r="H403">
        <v>3</v>
      </c>
      <c r="I403" s="5">
        <v>112.5966386554622</v>
      </c>
      <c r="J403" s="5">
        <f t="shared" si="6"/>
        <v>337.78991596638662</v>
      </c>
      <c r="K403" s="6">
        <v>36323</v>
      </c>
      <c r="L403" s="6" t="s">
        <v>28</v>
      </c>
      <c r="M403" s="6" t="s">
        <v>39</v>
      </c>
      <c r="N403" t="s">
        <v>32</v>
      </c>
      <c r="O403" t="s">
        <v>16</v>
      </c>
    </row>
    <row r="404" spans="1:15" x14ac:dyDescent="0.45">
      <c r="A404">
        <v>25452334</v>
      </c>
      <c r="B404" s="4">
        <v>44261</v>
      </c>
      <c r="C404">
        <v>9687183</v>
      </c>
      <c r="D404">
        <v>12495</v>
      </c>
      <c r="E404" t="s">
        <v>201</v>
      </c>
      <c r="F404" t="s">
        <v>151</v>
      </c>
      <c r="G404" t="s">
        <v>155</v>
      </c>
      <c r="H404">
        <v>2</v>
      </c>
      <c r="I404" s="5">
        <v>264.69747899159665</v>
      </c>
      <c r="J404" s="5">
        <f t="shared" si="6"/>
        <v>529.39495798319331</v>
      </c>
      <c r="K404" s="6">
        <v>39288</v>
      </c>
      <c r="L404" s="6" t="s">
        <v>21</v>
      </c>
      <c r="M404" s="6" t="s">
        <v>33</v>
      </c>
      <c r="N404" t="s">
        <v>15</v>
      </c>
      <c r="O404" t="s">
        <v>16</v>
      </c>
    </row>
    <row r="405" spans="1:15" x14ac:dyDescent="0.45">
      <c r="A405">
        <v>25452334</v>
      </c>
      <c r="B405" s="4">
        <v>44261</v>
      </c>
      <c r="C405">
        <v>9687183</v>
      </c>
      <c r="D405">
        <v>12058</v>
      </c>
      <c r="E405" t="s">
        <v>210</v>
      </c>
      <c r="F405" t="s">
        <v>151</v>
      </c>
      <c r="G405" t="s">
        <v>155</v>
      </c>
      <c r="H405">
        <v>3</v>
      </c>
      <c r="I405" s="5">
        <v>267.218487394958</v>
      </c>
      <c r="J405" s="5">
        <f t="shared" si="6"/>
        <v>801.65546218487407</v>
      </c>
      <c r="K405" s="6">
        <v>39288</v>
      </c>
      <c r="L405" s="6" t="s">
        <v>21</v>
      </c>
      <c r="M405" s="6" t="s">
        <v>33</v>
      </c>
      <c r="N405" t="s">
        <v>15</v>
      </c>
      <c r="O405" t="s">
        <v>16</v>
      </c>
    </row>
    <row r="406" spans="1:15" x14ac:dyDescent="0.45">
      <c r="A406">
        <v>85393823</v>
      </c>
      <c r="B406" s="4">
        <v>44260</v>
      </c>
      <c r="C406">
        <v>4614279</v>
      </c>
      <c r="D406">
        <v>10722</v>
      </c>
      <c r="E406" t="s">
        <v>192</v>
      </c>
      <c r="F406" t="s">
        <v>174</v>
      </c>
      <c r="G406" t="s">
        <v>154</v>
      </c>
      <c r="H406">
        <v>3</v>
      </c>
      <c r="I406" s="5">
        <v>136.96638655462186</v>
      </c>
      <c r="J406" s="5">
        <f t="shared" si="6"/>
        <v>410.89915966386559</v>
      </c>
      <c r="K406" s="6" t="s">
        <v>141</v>
      </c>
      <c r="L406" s="6" t="s">
        <v>21</v>
      </c>
      <c r="M406" s="6" t="s">
        <v>22</v>
      </c>
      <c r="N406" t="s">
        <v>35</v>
      </c>
      <c r="O406" t="s">
        <v>18</v>
      </c>
    </row>
    <row r="407" spans="1:15" x14ac:dyDescent="0.45">
      <c r="A407">
        <v>85393823</v>
      </c>
      <c r="B407" s="4">
        <v>44260</v>
      </c>
      <c r="C407">
        <v>4614279</v>
      </c>
      <c r="D407">
        <v>13337</v>
      </c>
      <c r="E407" t="s">
        <v>198</v>
      </c>
      <c r="F407" t="s">
        <v>152</v>
      </c>
      <c r="G407" t="s">
        <v>154</v>
      </c>
      <c r="H407">
        <v>2</v>
      </c>
      <c r="I407" s="5">
        <v>118.47899159663866</v>
      </c>
      <c r="J407" s="5">
        <f t="shared" si="6"/>
        <v>236.95798319327733</v>
      </c>
      <c r="K407" s="6" t="s">
        <v>141</v>
      </c>
      <c r="L407" s="6" t="s">
        <v>21</v>
      </c>
      <c r="M407" s="6" t="s">
        <v>22</v>
      </c>
      <c r="N407" t="s">
        <v>35</v>
      </c>
      <c r="O407" t="s">
        <v>18</v>
      </c>
    </row>
    <row r="408" spans="1:15" x14ac:dyDescent="0.45">
      <c r="A408">
        <v>59877805</v>
      </c>
      <c r="B408" s="4">
        <v>44260</v>
      </c>
      <c r="C408">
        <v>5191829</v>
      </c>
      <c r="D408">
        <v>12899</v>
      </c>
      <c r="E408" t="s">
        <v>177</v>
      </c>
      <c r="F408" t="s">
        <v>151</v>
      </c>
      <c r="G408" t="s">
        <v>155</v>
      </c>
      <c r="H408">
        <v>3</v>
      </c>
      <c r="I408" s="5">
        <v>268.05882352941177</v>
      </c>
      <c r="J408" s="5">
        <f t="shared" si="6"/>
        <v>804.17647058823536</v>
      </c>
      <c r="K408" s="6">
        <v>53489</v>
      </c>
      <c r="L408" s="6" t="s">
        <v>28</v>
      </c>
      <c r="M408" s="6" t="s">
        <v>36</v>
      </c>
      <c r="N408" t="s">
        <v>32</v>
      </c>
      <c r="O408" t="s">
        <v>16</v>
      </c>
    </row>
    <row r="409" spans="1:15" x14ac:dyDescent="0.45">
      <c r="A409">
        <v>11042826</v>
      </c>
      <c r="B409" s="4">
        <v>44260</v>
      </c>
      <c r="C409">
        <v>6480523</v>
      </c>
      <c r="D409">
        <v>14002</v>
      </c>
      <c r="E409" t="s">
        <v>233</v>
      </c>
      <c r="F409" t="s">
        <v>237</v>
      </c>
      <c r="G409" t="s">
        <v>238</v>
      </c>
      <c r="H409">
        <v>1</v>
      </c>
      <c r="I409" s="5">
        <v>62.042016806722692</v>
      </c>
      <c r="J409" s="5">
        <f t="shared" si="6"/>
        <v>62.042016806722692</v>
      </c>
      <c r="K409" s="6">
        <v>12349</v>
      </c>
      <c r="L409" s="6" t="s">
        <v>21</v>
      </c>
      <c r="M409" s="6" t="s">
        <v>240</v>
      </c>
      <c r="N409" t="s">
        <v>17</v>
      </c>
      <c r="O409" t="s">
        <v>18</v>
      </c>
    </row>
    <row r="410" spans="1:15" x14ac:dyDescent="0.45">
      <c r="A410">
        <v>97891046</v>
      </c>
      <c r="B410" s="4">
        <v>44259</v>
      </c>
      <c r="C410">
        <v>3612810</v>
      </c>
      <c r="D410">
        <v>13651</v>
      </c>
      <c r="E410" t="s">
        <v>197</v>
      </c>
      <c r="F410" t="s">
        <v>152</v>
      </c>
      <c r="G410" t="s">
        <v>154</v>
      </c>
      <c r="H410">
        <v>2</v>
      </c>
      <c r="I410" s="5">
        <v>112.5966386554622</v>
      </c>
      <c r="J410" s="5">
        <f t="shared" si="6"/>
        <v>225.1932773109244</v>
      </c>
      <c r="K410" s="6">
        <v>51491</v>
      </c>
      <c r="L410" s="6" t="s">
        <v>28</v>
      </c>
      <c r="M410" s="6" t="s">
        <v>29</v>
      </c>
      <c r="N410" t="s">
        <v>32</v>
      </c>
      <c r="O410" t="s">
        <v>57</v>
      </c>
    </row>
    <row r="411" spans="1:15" x14ac:dyDescent="0.45">
      <c r="A411">
        <v>42439730</v>
      </c>
      <c r="B411" s="4">
        <v>44259</v>
      </c>
      <c r="C411">
        <v>5781405</v>
      </c>
      <c r="D411">
        <v>13355</v>
      </c>
      <c r="E411" t="s">
        <v>224</v>
      </c>
      <c r="F411" t="s">
        <v>152</v>
      </c>
      <c r="G411" t="s">
        <v>154</v>
      </c>
      <c r="H411">
        <v>3</v>
      </c>
      <c r="I411" s="5">
        <v>123.52100840336136</v>
      </c>
      <c r="J411" s="5">
        <f t="shared" si="6"/>
        <v>370.56302521008411</v>
      </c>
      <c r="K411" s="6">
        <v>51702</v>
      </c>
      <c r="L411" s="6" t="s">
        <v>28</v>
      </c>
      <c r="M411" s="6" t="s">
        <v>29</v>
      </c>
      <c r="N411" t="s">
        <v>32</v>
      </c>
      <c r="O411" t="s">
        <v>16</v>
      </c>
    </row>
    <row r="412" spans="1:15" x14ac:dyDescent="0.45">
      <c r="A412">
        <v>51644275</v>
      </c>
      <c r="B412" s="4">
        <v>44258</v>
      </c>
      <c r="C412">
        <v>7975725</v>
      </c>
      <c r="D412">
        <v>12430</v>
      </c>
      <c r="E412" t="s">
        <v>186</v>
      </c>
      <c r="F412" t="s">
        <v>151</v>
      </c>
      <c r="G412" t="s">
        <v>155</v>
      </c>
      <c r="H412">
        <v>1</v>
      </c>
      <c r="I412" s="5">
        <v>256.29411764705884</v>
      </c>
      <c r="J412" s="5">
        <f t="shared" si="6"/>
        <v>256.29411764705884</v>
      </c>
      <c r="K412" s="6">
        <v>86316</v>
      </c>
      <c r="L412" s="6" t="s">
        <v>13</v>
      </c>
      <c r="M412" s="6" t="s">
        <v>27</v>
      </c>
      <c r="N412" t="s">
        <v>23</v>
      </c>
      <c r="O412" t="s">
        <v>16</v>
      </c>
    </row>
    <row r="413" spans="1:15" x14ac:dyDescent="0.45">
      <c r="A413">
        <v>51644275</v>
      </c>
      <c r="B413" s="4">
        <v>44258</v>
      </c>
      <c r="C413">
        <v>7975725</v>
      </c>
      <c r="D413">
        <v>13791</v>
      </c>
      <c r="E413" t="s">
        <v>179</v>
      </c>
      <c r="F413" t="s">
        <v>152</v>
      </c>
      <c r="G413" t="s">
        <v>155</v>
      </c>
      <c r="H413">
        <v>3</v>
      </c>
      <c r="I413" s="5">
        <v>125.20168067226892</v>
      </c>
      <c r="J413" s="5">
        <f t="shared" si="6"/>
        <v>375.60504201680675</v>
      </c>
      <c r="K413" s="6">
        <v>86316</v>
      </c>
      <c r="L413" s="6" t="s">
        <v>13</v>
      </c>
      <c r="M413" s="6" t="s">
        <v>27</v>
      </c>
      <c r="N413" t="s">
        <v>23</v>
      </c>
      <c r="O413" t="s">
        <v>16</v>
      </c>
    </row>
    <row r="414" spans="1:15" x14ac:dyDescent="0.45">
      <c r="A414">
        <v>51644275</v>
      </c>
      <c r="B414" s="4">
        <v>44258</v>
      </c>
      <c r="C414">
        <v>7975725</v>
      </c>
      <c r="D414">
        <v>13337</v>
      </c>
      <c r="E414" t="s">
        <v>198</v>
      </c>
      <c r="F414" t="s">
        <v>152</v>
      </c>
      <c r="G414" t="s">
        <v>154</v>
      </c>
      <c r="H414">
        <v>3</v>
      </c>
      <c r="I414" s="5">
        <v>118.47899159663866</v>
      </c>
      <c r="J414" s="5">
        <f t="shared" si="6"/>
        <v>355.43697478991601</v>
      </c>
      <c r="K414" s="6">
        <v>86316</v>
      </c>
      <c r="L414" s="6" t="s">
        <v>13</v>
      </c>
      <c r="M414" s="6" t="s">
        <v>27</v>
      </c>
      <c r="N414" t="s">
        <v>23</v>
      </c>
      <c r="O414" t="s">
        <v>16</v>
      </c>
    </row>
    <row r="415" spans="1:15" x14ac:dyDescent="0.45">
      <c r="A415">
        <v>52220964</v>
      </c>
      <c r="B415" s="4">
        <v>44258</v>
      </c>
      <c r="C415">
        <v>2857313</v>
      </c>
      <c r="D415">
        <v>13583</v>
      </c>
      <c r="E415" t="s">
        <v>184</v>
      </c>
      <c r="F415" t="s">
        <v>152</v>
      </c>
      <c r="G415" t="s">
        <v>154</v>
      </c>
      <c r="H415">
        <v>3</v>
      </c>
      <c r="I415" s="5">
        <v>110.07563025210085</v>
      </c>
      <c r="J415" s="5">
        <f t="shared" si="6"/>
        <v>330.22689075630257</v>
      </c>
      <c r="K415" s="6">
        <v>25840</v>
      </c>
      <c r="L415" s="6" t="s">
        <v>19</v>
      </c>
      <c r="M415" s="6" t="s">
        <v>34</v>
      </c>
      <c r="N415" t="s">
        <v>17</v>
      </c>
      <c r="O415" t="s">
        <v>16</v>
      </c>
    </row>
    <row r="416" spans="1:15" x14ac:dyDescent="0.45">
      <c r="A416">
        <v>51644275</v>
      </c>
      <c r="B416" s="4">
        <v>44258</v>
      </c>
      <c r="C416">
        <v>7975725</v>
      </c>
      <c r="D416">
        <v>13230</v>
      </c>
      <c r="E416" t="s">
        <v>207</v>
      </c>
      <c r="F416" t="s">
        <v>152</v>
      </c>
      <c r="G416" t="s">
        <v>155</v>
      </c>
      <c r="H416">
        <v>2</v>
      </c>
      <c r="I416" s="5">
        <v>112.5966386554622</v>
      </c>
      <c r="J416" s="5">
        <f t="shared" si="6"/>
        <v>225.1932773109244</v>
      </c>
      <c r="K416" s="6">
        <v>86316</v>
      </c>
      <c r="L416" s="6" t="s">
        <v>13</v>
      </c>
      <c r="M416" s="6" t="s">
        <v>27</v>
      </c>
      <c r="N416" t="s">
        <v>23</v>
      </c>
      <c r="O416" t="s">
        <v>16</v>
      </c>
    </row>
    <row r="417" spans="1:15" x14ac:dyDescent="0.45">
      <c r="A417">
        <v>51644275</v>
      </c>
      <c r="B417" s="4">
        <v>44258</v>
      </c>
      <c r="C417">
        <v>7975725</v>
      </c>
      <c r="D417">
        <v>11969</v>
      </c>
      <c r="E417" t="s">
        <v>195</v>
      </c>
      <c r="F417" t="s">
        <v>150</v>
      </c>
      <c r="G417" t="s">
        <v>155</v>
      </c>
      <c r="H417">
        <v>3</v>
      </c>
      <c r="I417" s="5">
        <v>66.378151260504197</v>
      </c>
      <c r="J417" s="5">
        <f t="shared" si="6"/>
        <v>199.1344537815126</v>
      </c>
      <c r="K417" s="6">
        <v>86316</v>
      </c>
      <c r="L417" s="6" t="s">
        <v>13</v>
      </c>
      <c r="M417" s="6" t="s">
        <v>27</v>
      </c>
      <c r="N417" t="s">
        <v>23</v>
      </c>
      <c r="O417" t="s">
        <v>16</v>
      </c>
    </row>
    <row r="418" spans="1:15" x14ac:dyDescent="0.45">
      <c r="A418">
        <v>35639792</v>
      </c>
      <c r="B418" s="4">
        <v>44257</v>
      </c>
      <c r="C418">
        <v>8369428</v>
      </c>
      <c r="D418">
        <v>12058</v>
      </c>
      <c r="E418" t="s">
        <v>210</v>
      </c>
      <c r="F418" t="s">
        <v>151</v>
      </c>
      <c r="G418" t="s">
        <v>155</v>
      </c>
      <c r="H418">
        <v>1</v>
      </c>
      <c r="I418" s="5">
        <v>267.218487394958</v>
      </c>
      <c r="J418" s="5">
        <f t="shared" si="6"/>
        <v>267.218487394958</v>
      </c>
      <c r="K418" s="6">
        <v>87600</v>
      </c>
      <c r="L418" s="6" t="s">
        <v>13</v>
      </c>
      <c r="M418" s="6" t="s">
        <v>27</v>
      </c>
      <c r="N418" t="s">
        <v>32</v>
      </c>
      <c r="O418" t="s">
        <v>16</v>
      </c>
    </row>
    <row r="419" spans="1:15" x14ac:dyDescent="0.45">
      <c r="A419">
        <v>32204996</v>
      </c>
      <c r="B419" s="4">
        <v>44257</v>
      </c>
      <c r="C419">
        <v>7295628</v>
      </c>
      <c r="D419">
        <v>10331</v>
      </c>
      <c r="E419" t="s">
        <v>188</v>
      </c>
      <c r="F419" t="s">
        <v>174</v>
      </c>
      <c r="G419" t="s">
        <v>154</v>
      </c>
      <c r="H419">
        <v>3</v>
      </c>
      <c r="I419" s="5">
        <v>141.16806722689077</v>
      </c>
      <c r="J419" s="5">
        <f t="shared" si="6"/>
        <v>423.50420168067228</v>
      </c>
      <c r="K419" s="6" t="s">
        <v>81</v>
      </c>
      <c r="L419" s="6" t="s">
        <v>21</v>
      </c>
      <c r="M419" s="6" t="s">
        <v>33</v>
      </c>
      <c r="N419" t="s">
        <v>23</v>
      </c>
      <c r="O419" t="s">
        <v>16</v>
      </c>
    </row>
    <row r="420" spans="1:15" x14ac:dyDescent="0.45">
      <c r="A420">
        <v>32204996</v>
      </c>
      <c r="B420" s="4">
        <v>44257</v>
      </c>
      <c r="C420">
        <v>7295628</v>
      </c>
      <c r="D420">
        <v>11969</v>
      </c>
      <c r="E420" t="s">
        <v>195</v>
      </c>
      <c r="F420" t="s">
        <v>150</v>
      </c>
      <c r="G420" t="s">
        <v>155</v>
      </c>
      <c r="H420">
        <v>2</v>
      </c>
      <c r="I420" s="5">
        <v>66.378151260504197</v>
      </c>
      <c r="J420" s="5">
        <f t="shared" si="6"/>
        <v>132.75630252100839</v>
      </c>
      <c r="K420" s="6" t="s">
        <v>81</v>
      </c>
      <c r="L420" s="6" t="s">
        <v>21</v>
      </c>
      <c r="M420" s="6" t="s">
        <v>33</v>
      </c>
      <c r="N420" t="s">
        <v>23</v>
      </c>
      <c r="O420" t="s">
        <v>16</v>
      </c>
    </row>
    <row r="421" spans="1:15" x14ac:dyDescent="0.45">
      <c r="A421">
        <v>32204996</v>
      </c>
      <c r="B421" s="4">
        <v>44257</v>
      </c>
      <c r="C421">
        <v>7295628</v>
      </c>
      <c r="D421">
        <v>11175</v>
      </c>
      <c r="E421" t="s">
        <v>229</v>
      </c>
      <c r="F421" t="s">
        <v>150</v>
      </c>
      <c r="G421" t="s">
        <v>155</v>
      </c>
      <c r="H421">
        <v>3</v>
      </c>
      <c r="I421" s="5">
        <v>71.420168067226896</v>
      </c>
      <c r="J421" s="5">
        <f t="shared" si="6"/>
        <v>214.2605042016807</v>
      </c>
      <c r="K421" s="6" t="s">
        <v>81</v>
      </c>
      <c r="L421" s="6" t="s">
        <v>21</v>
      </c>
      <c r="M421" s="6" t="s">
        <v>33</v>
      </c>
      <c r="N421" t="s">
        <v>23</v>
      </c>
      <c r="O421" t="s">
        <v>16</v>
      </c>
    </row>
    <row r="422" spans="1:15" x14ac:dyDescent="0.45">
      <c r="A422">
        <v>10043379</v>
      </c>
      <c r="B422" s="4">
        <v>44256</v>
      </c>
      <c r="C422">
        <v>5724539</v>
      </c>
      <c r="D422">
        <v>14000</v>
      </c>
      <c r="E422" t="s">
        <v>234</v>
      </c>
      <c r="F422" t="s">
        <v>237</v>
      </c>
      <c r="G422" t="s">
        <v>238</v>
      </c>
      <c r="H422">
        <v>1</v>
      </c>
      <c r="I422" s="5">
        <v>88.932773109243698</v>
      </c>
      <c r="J422" s="5">
        <f t="shared" si="6"/>
        <v>88.932773109243698</v>
      </c>
      <c r="K422" s="6">
        <v>21129</v>
      </c>
      <c r="L422" s="6" t="s">
        <v>19</v>
      </c>
      <c r="M422" s="6" t="s">
        <v>239</v>
      </c>
      <c r="N422" t="s">
        <v>17</v>
      </c>
      <c r="O422" t="s">
        <v>30</v>
      </c>
    </row>
    <row r="423" spans="1:15" x14ac:dyDescent="0.45">
      <c r="A423">
        <v>70475853</v>
      </c>
      <c r="B423" s="4">
        <v>44255</v>
      </c>
      <c r="C423">
        <v>2283318</v>
      </c>
      <c r="D423">
        <v>12634</v>
      </c>
      <c r="E423" t="s">
        <v>202</v>
      </c>
      <c r="F423" t="s">
        <v>151</v>
      </c>
      <c r="G423" t="s">
        <v>154</v>
      </c>
      <c r="H423">
        <v>3</v>
      </c>
      <c r="I423" s="5">
        <v>265.53781512605042</v>
      </c>
      <c r="J423" s="5">
        <f t="shared" si="6"/>
        <v>796.61344537815125</v>
      </c>
      <c r="K423" s="6">
        <v>46459</v>
      </c>
      <c r="L423" s="6" t="s">
        <v>28</v>
      </c>
      <c r="M423" s="6" t="s">
        <v>29</v>
      </c>
      <c r="N423" t="s">
        <v>17</v>
      </c>
      <c r="O423" t="s">
        <v>18</v>
      </c>
    </row>
    <row r="424" spans="1:15" x14ac:dyDescent="0.45">
      <c r="A424">
        <v>54856504</v>
      </c>
      <c r="B424" s="4">
        <v>44255</v>
      </c>
      <c r="C424">
        <v>7745272</v>
      </c>
      <c r="D424">
        <v>11156</v>
      </c>
      <c r="E424" t="s">
        <v>193</v>
      </c>
      <c r="F424" t="s">
        <v>150</v>
      </c>
      <c r="G424" t="s">
        <v>154</v>
      </c>
      <c r="H424">
        <v>3</v>
      </c>
      <c r="I424" s="5">
        <v>74.78151260504201</v>
      </c>
      <c r="J424" s="5">
        <f t="shared" si="6"/>
        <v>224.34453781512605</v>
      </c>
      <c r="K424" s="6" t="s">
        <v>62</v>
      </c>
      <c r="L424" s="6" t="s">
        <v>21</v>
      </c>
      <c r="M424" s="6" t="s">
        <v>25</v>
      </c>
      <c r="N424" t="s">
        <v>15</v>
      </c>
      <c r="O424" t="s">
        <v>16</v>
      </c>
    </row>
    <row r="425" spans="1:15" x14ac:dyDescent="0.45">
      <c r="A425">
        <v>54856504</v>
      </c>
      <c r="B425" s="4">
        <v>44255</v>
      </c>
      <c r="C425">
        <v>7745272</v>
      </c>
      <c r="D425">
        <v>13230</v>
      </c>
      <c r="E425" t="s">
        <v>207</v>
      </c>
      <c r="F425" t="s">
        <v>152</v>
      </c>
      <c r="G425" t="s">
        <v>155</v>
      </c>
      <c r="H425">
        <v>2</v>
      </c>
      <c r="I425" s="5">
        <v>112.5966386554622</v>
      </c>
      <c r="J425" s="5">
        <f t="shared" si="6"/>
        <v>225.1932773109244</v>
      </c>
      <c r="K425" s="6" t="s">
        <v>62</v>
      </c>
      <c r="L425" s="6" t="s">
        <v>21</v>
      </c>
      <c r="M425" s="6" t="s">
        <v>25</v>
      </c>
      <c r="N425" t="s">
        <v>15</v>
      </c>
      <c r="O425" t="s">
        <v>16</v>
      </c>
    </row>
    <row r="426" spans="1:15" x14ac:dyDescent="0.45">
      <c r="A426">
        <v>54856504</v>
      </c>
      <c r="B426" s="4">
        <v>44255</v>
      </c>
      <c r="C426">
        <v>7745272</v>
      </c>
      <c r="D426">
        <v>13653</v>
      </c>
      <c r="E426" t="s">
        <v>196</v>
      </c>
      <c r="F426" t="s">
        <v>152</v>
      </c>
      <c r="G426" t="s">
        <v>155</v>
      </c>
      <c r="H426">
        <v>2</v>
      </c>
      <c r="I426" s="5">
        <v>121.00000000000001</v>
      </c>
      <c r="J426" s="5">
        <f t="shared" si="6"/>
        <v>242.00000000000003</v>
      </c>
      <c r="K426" s="6" t="s">
        <v>62</v>
      </c>
      <c r="L426" s="6" t="s">
        <v>21</v>
      </c>
      <c r="M426" s="6" t="s">
        <v>25</v>
      </c>
      <c r="N426" t="s">
        <v>15</v>
      </c>
      <c r="O426" t="s">
        <v>16</v>
      </c>
    </row>
    <row r="427" spans="1:15" x14ac:dyDescent="0.45">
      <c r="A427">
        <v>11042826</v>
      </c>
      <c r="B427" s="4">
        <v>44254</v>
      </c>
      <c r="C427">
        <v>6480523</v>
      </c>
      <c r="D427">
        <v>14002</v>
      </c>
      <c r="E427" t="s">
        <v>233</v>
      </c>
      <c r="F427" t="s">
        <v>237</v>
      </c>
      <c r="G427" t="s">
        <v>238</v>
      </c>
      <c r="H427">
        <v>1</v>
      </c>
      <c r="I427" s="5">
        <v>62.042016806722692</v>
      </c>
      <c r="J427" s="5">
        <f t="shared" si="6"/>
        <v>62.042016806722692</v>
      </c>
      <c r="K427" s="6">
        <v>10965</v>
      </c>
      <c r="L427" s="6" t="s">
        <v>21</v>
      </c>
      <c r="M427" s="6" t="s">
        <v>240</v>
      </c>
      <c r="N427" t="s">
        <v>17</v>
      </c>
      <c r="O427" t="s">
        <v>18</v>
      </c>
    </row>
    <row r="428" spans="1:15" x14ac:dyDescent="0.45">
      <c r="A428">
        <v>97477505</v>
      </c>
      <c r="B428" s="4">
        <v>44253</v>
      </c>
      <c r="C428">
        <v>9765051</v>
      </c>
      <c r="D428">
        <v>12634</v>
      </c>
      <c r="E428" t="s">
        <v>202</v>
      </c>
      <c r="F428" t="s">
        <v>151</v>
      </c>
      <c r="G428" t="s">
        <v>154</v>
      </c>
      <c r="H428">
        <v>3</v>
      </c>
      <c r="I428" s="5">
        <v>265.53781512605042</v>
      </c>
      <c r="J428" s="5">
        <f t="shared" si="6"/>
        <v>796.61344537815125</v>
      </c>
      <c r="K428" s="6">
        <v>59759</v>
      </c>
      <c r="L428" s="6" t="s">
        <v>28</v>
      </c>
      <c r="M428" s="6" t="s">
        <v>29</v>
      </c>
      <c r="N428" t="s">
        <v>23</v>
      </c>
      <c r="O428" t="s">
        <v>57</v>
      </c>
    </row>
    <row r="429" spans="1:15" x14ac:dyDescent="0.45">
      <c r="A429">
        <v>82734728</v>
      </c>
      <c r="B429" s="4">
        <v>44253</v>
      </c>
      <c r="C429">
        <v>6863777</v>
      </c>
      <c r="D429">
        <v>11969</v>
      </c>
      <c r="E429" t="s">
        <v>195</v>
      </c>
      <c r="F429" t="s">
        <v>150</v>
      </c>
      <c r="G429" t="s">
        <v>155</v>
      </c>
      <c r="H429">
        <v>2</v>
      </c>
      <c r="I429" s="5">
        <v>66.378151260504197</v>
      </c>
      <c r="J429" s="5">
        <f t="shared" si="6"/>
        <v>132.75630252100839</v>
      </c>
      <c r="K429" s="6" t="s">
        <v>99</v>
      </c>
      <c r="L429" s="6" t="s">
        <v>21</v>
      </c>
      <c r="M429" s="6" t="s">
        <v>33</v>
      </c>
      <c r="N429" t="s">
        <v>35</v>
      </c>
      <c r="O429" t="s">
        <v>18</v>
      </c>
    </row>
    <row r="430" spans="1:15" x14ac:dyDescent="0.45">
      <c r="A430">
        <v>10093685</v>
      </c>
      <c r="B430" s="4">
        <v>44253</v>
      </c>
      <c r="C430">
        <v>7016681</v>
      </c>
      <c r="D430">
        <v>11156</v>
      </c>
      <c r="E430" t="s">
        <v>193</v>
      </c>
      <c r="F430" t="s">
        <v>150</v>
      </c>
      <c r="G430" t="s">
        <v>154</v>
      </c>
      <c r="H430">
        <v>2</v>
      </c>
      <c r="I430" s="5">
        <v>74.78151260504201</v>
      </c>
      <c r="J430" s="5">
        <f t="shared" si="6"/>
        <v>149.56302521008402</v>
      </c>
      <c r="K430" s="6">
        <v>41844</v>
      </c>
      <c r="L430" s="6" t="s">
        <v>28</v>
      </c>
      <c r="M430" s="6" t="s">
        <v>29</v>
      </c>
      <c r="N430" t="s">
        <v>15</v>
      </c>
      <c r="O430" t="s">
        <v>16</v>
      </c>
    </row>
    <row r="431" spans="1:15" x14ac:dyDescent="0.45">
      <c r="A431">
        <v>10093685</v>
      </c>
      <c r="B431" s="4">
        <v>44253</v>
      </c>
      <c r="C431">
        <v>7016681</v>
      </c>
      <c r="D431">
        <v>12430</v>
      </c>
      <c r="E431" t="s">
        <v>186</v>
      </c>
      <c r="F431" t="s">
        <v>151</v>
      </c>
      <c r="G431" t="s">
        <v>155</v>
      </c>
      <c r="H431">
        <v>3</v>
      </c>
      <c r="I431" s="5">
        <v>256.29411764705884</v>
      </c>
      <c r="J431" s="5">
        <f t="shared" si="6"/>
        <v>768.88235294117658</v>
      </c>
      <c r="K431" s="6">
        <v>41844</v>
      </c>
      <c r="L431" s="6" t="s">
        <v>28</v>
      </c>
      <c r="M431" s="6" t="s">
        <v>29</v>
      </c>
      <c r="N431" t="s">
        <v>15</v>
      </c>
      <c r="O431" t="s">
        <v>16</v>
      </c>
    </row>
    <row r="432" spans="1:15" x14ac:dyDescent="0.45">
      <c r="A432">
        <v>10093685</v>
      </c>
      <c r="B432" s="4">
        <v>44253</v>
      </c>
      <c r="C432">
        <v>7016681</v>
      </c>
      <c r="D432">
        <v>13302</v>
      </c>
      <c r="E432" t="s">
        <v>203</v>
      </c>
      <c r="F432" t="s">
        <v>152</v>
      </c>
      <c r="G432" t="s">
        <v>155</v>
      </c>
      <c r="H432">
        <v>3</v>
      </c>
      <c r="I432" s="5">
        <v>121.00000000000001</v>
      </c>
      <c r="J432" s="5">
        <f t="shared" si="6"/>
        <v>363.00000000000006</v>
      </c>
      <c r="K432" s="6">
        <v>41844</v>
      </c>
      <c r="L432" s="6" t="s">
        <v>28</v>
      </c>
      <c r="M432" s="6" t="s">
        <v>29</v>
      </c>
      <c r="N432" t="s">
        <v>15</v>
      </c>
      <c r="O432" t="s">
        <v>16</v>
      </c>
    </row>
    <row r="433" spans="1:15" x14ac:dyDescent="0.45">
      <c r="A433">
        <v>85718374</v>
      </c>
      <c r="B433" s="4">
        <v>44252</v>
      </c>
      <c r="C433">
        <v>7357474</v>
      </c>
      <c r="D433">
        <v>12499</v>
      </c>
      <c r="E433" t="s">
        <v>183</v>
      </c>
      <c r="F433" t="s">
        <v>151</v>
      </c>
      <c r="G433" t="s">
        <v>155</v>
      </c>
      <c r="H433">
        <v>2</v>
      </c>
      <c r="I433" s="5">
        <v>248.73109243697482</v>
      </c>
      <c r="J433" s="5">
        <f t="shared" si="6"/>
        <v>497.46218487394964</v>
      </c>
      <c r="K433" s="6">
        <v>34289</v>
      </c>
      <c r="L433" s="6" t="s">
        <v>28</v>
      </c>
      <c r="M433" s="6" t="s">
        <v>39</v>
      </c>
      <c r="N433" t="s">
        <v>23</v>
      </c>
      <c r="O433" t="s">
        <v>18</v>
      </c>
    </row>
    <row r="434" spans="1:15" x14ac:dyDescent="0.45">
      <c r="A434">
        <v>61108956</v>
      </c>
      <c r="B434" s="4">
        <v>44252</v>
      </c>
      <c r="C434">
        <v>7432124</v>
      </c>
      <c r="D434">
        <v>12499</v>
      </c>
      <c r="E434" t="s">
        <v>183</v>
      </c>
      <c r="F434" t="s">
        <v>151</v>
      </c>
      <c r="G434" t="s">
        <v>155</v>
      </c>
      <c r="H434">
        <v>3</v>
      </c>
      <c r="I434" s="5">
        <v>248.73109243697482</v>
      </c>
      <c r="J434" s="5">
        <f t="shared" si="6"/>
        <v>746.19327731092449</v>
      </c>
      <c r="K434" s="6">
        <v>26441</v>
      </c>
      <c r="L434" s="6" t="s">
        <v>19</v>
      </c>
      <c r="M434" s="6" t="s">
        <v>20</v>
      </c>
      <c r="N434" t="s">
        <v>23</v>
      </c>
      <c r="O434" t="s">
        <v>16</v>
      </c>
    </row>
    <row r="435" spans="1:15" x14ac:dyDescent="0.45">
      <c r="A435">
        <v>25470276</v>
      </c>
      <c r="B435" s="4">
        <v>44252</v>
      </c>
      <c r="C435">
        <v>3437432</v>
      </c>
      <c r="D435">
        <v>10331</v>
      </c>
      <c r="E435" t="s">
        <v>188</v>
      </c>
      <c r="F435" t="s">
        <v>174</v>
      </c>
      <c r="G435" t="s">
        <v>154</v>
      </c>
      <c r="H435">
        <v>2</v>
      </c>
      <c r="I435" s="5">
        <v>141.16806722689077</v>
      </c>
      <c r="J435" s="5">
        <f t="shared" si="6"/>
        <v>282.33613445378154</v>
      </c>
      <c r="K435" s="6">
        <v>72160</v>
      </c>
      <c r="L435" s="6" t="s">
        <v>13</v>
      </c>
      <c r="M435" s="6" t="s">
        <v>14</v>
      </c>
      <c r="N435" t="s">
        <v>17</v>
      </c>
      <c r="O435" t="s">
        <v>16</v>
      </c>
    </row>
    <row r="436" spans="1:15" x14ac:dyDescent="0.45">
      <c r="A436">
        <v>24261076</v>
      </c>
      <c r="B436" s="4">
        <v>44251</v>
      </c>
      <c r="C436">
        <v>4709377</v>
      </c>
      <c r="D436">
        <v>12153</v>
      </c>
      <c r="E436" t="s">
        <v>230</v>
      </c>
      <c r="F436" t="s">
        <v>151</v>
      </c>
      <c r="G436" t="s">
        <v>154</v>
      </c>
      <c r="H436">
        <v>2</v>
      </c>
      <c r="I436" s="5">
        <v>247.89075630252103</v>
      </c>
      <c r="J436" s="5">
        <f t="shared" si="6"/>
        <v>495.78151260504205</v>
      </c>
      <c r="K436" s="6">
        <v>49401</v>
      </c>
      <c r="L436" s="6" t="s">
        <v>19</v>
      </c>
      <c r="M436" s="6" t="s">
        <v>20</v>
      </c>
      <c r="N436" t="s">
        <v>23</v>
      </c>
      <c r="O436" t="s">
        <v>16</v>
      </c>
    </row>
    <row r="437" spans="1:15" x14ac:dyDescent="0.45">
      <c r="A437">
        <v>40236286</v>
      </c>
      <c r="B437" s="4">
        <v>44250</v>
      </c>
      <c r="C437">
        <v>9239580</v>
      </c>
      <c r="D437">
        <v>10181</v>
      </c>
      <c r="E437" t="s">
        <v>189</v>
      </c>
      <c r="F437" t="s">
        <v>174</v>
      </c>
      <c r="G437" t="s">
        <v>154</v>
      </c>
      <c r="H437">
        <v>3</v>
      </c>
      <c r="I437" s="5">
        <v>134.44537815126051</v>
      </c>
      <c r="J437" s="5">
        <f t="shared" si="6"/>
        <v>403.33613445378154</v>
      </c>
      <c r="K437" s="6">
        <v>89165</v>
      </c>
      <c r="L437" s="6" t="s">
        <v>13</v>
      </c>
      <c r="M437" s="6" t="s">
        <v>14</v>
      </c>
      <c r="N437" t="s">
        <v>17</v>
      </c>
      <c r="O437" t="s">
        <v>16</v>
      </c>
    </row>
    <row r="438" spans="1:15" x14ac:dyDescent="0.45">
      <c r="A438">
        <v>66504906</v>
      </c>
      <c r="B438" s="4">
        <v>44250</v>
      </c>
      <c r="C438">
        <v>3991782</v>
      </c>
      <c r="D438">
        <v>11400</v>
      </c>
      <c r="E438" t="s">
        <v>204</v>
      </c>
      <c r="F438" t="s">
        <v>150</v>
      </c>
      <c r="G438" t="s">
        <v>155</v>
      </c>
      <c r="H438">
        <v>3</v>
      </c>
      <c r="I438" s="5">
        <v>63.857142857142854</v>
      </c>
      <c r="J438" s="5">
        <f t="shared" si="6"/>
        <v>191.57142857142856</v>
      </c>
      <c r="K438" s="6" t="s">
        <v>104</v>
      </c>
      <c r="L438" s="6" t="s">
        <v>21</v>
      </c>
      <c r="M438" s="6" t="s">
        <v>25</v>
      </c>
      <c r="N438" t="s">
        <v>32</v>
      </c>
      <c r="O438" t="s">
        <v>18</v>
      </c>
    </row>
    <row r="439" spans="1:15" x14ac:dyDescent="0.45">
      <c r="A439">
        <v>37219191</v>
      </c>
      <c r="B439" s="4">
        <v>44250</v>
      </c>
      <c r="C439">
        <v>6521803</v>
      </c>
      <c r="D439">
        <v>12551</v>
      </c>
      <c r="E439" t="s">
        <v>217</v>
      </c>
      <c r="F439" t="s">
        <v>151</v>
      </c>
      <c r="G439" t="s">
        <v>154</v>
      </c>
      <c r="H439">
        <v>2</v>
      </c>
      <c r="I439" s="5">
        <v>259.65546218487395</v>
      </c>
      <c r="J439" s="5">
        <f t="shared" si="6"/>
        <v>519.31092436974791</v>
      </c>
      <c r="K439" s="6" t="s">
        <v>117</v>
      </c>
      <c r="L439" s="6" t="s">
        <v>21</v>
      </c>
      <c r="M439" s="6" t="s">
        <v>22</v>
      </c>
      <c r="N439" t="s">
        <v>23</v>
      </c>
      <c r="O439" t="s">
        <v>16</v>
      </c>
    </row>
    <row r="440" spans="1:15" x14ac:dyDescent="0.45">
      <c r="A440">
        <v>74505868</v>
      </c>
      <c r="B440" s="4">
        <v>44248</v>
      </c>
      <c r="C440">
        <v>4513195</v>
      </c>
      <c r="D440">
        <v>12149</v>
      </c>
      <c r="E440" t="s">
        <v>232</v>
      </c>
      <c r="F440" t="s">
        <v>151</v>
      </c>
      <c r="G440" t="s">
        <v>155</v>
      </c>
      <c r="H440">
        <v>1</v>
      </c>
      <c r="I440" s="5">
        <v>264.69747899159665</v>
      </c>
      <c r="J440" s="5">
        <f t="shared" si="6"/>
        <v>264.69747899159665</v>
      </c>
      <c r="K440" s="6">
        <v>93149</v>
      </c>
      <c r="L440" s="6" t="s">
        <v>13</v>
      </c>
      <c r="M440" s="6" t="s">
        <v>27</v>
      </c>
      <c r="N440" t="s">
        <v>35</v>
      </c>
      <c r="O440" t="s">
        <v>18</v>
      </c>
    </row>
    <row r="441" spans="1:15" x14ac:dyDescent="0.45">
      <c r="A441">
        <v>85261312</v>
      </c>
      <c r="B441" s="4">
        <v>44248</v>
      </c>
      <c r="C441">
        <v>6243269</v>
      </c>
      <c r="D441">
        <v>11175</v>
      </c>
      <c r="E441" t="s">
        <v>229</v>
      </c>
      <c r="F441" t="s">
        <v>150</v>
      </c>
      <c r="G441" t="s">
        <v>155</v>
      </c>
      <c r="H441">
        <v>3</v>
      </c>
      <c r="I441" s="5">
        <v>71.420168067226896</v>
      </c>
      <c r="J441" s="5">
        <f t="shared" si="6"/>
        <v>214.2605042016807</v>
      </c>
      <c r="K441" s="6">
        <v>34396</v>
      </c>
      <c r="L441" s="6" t="s">
        <v>28</v>
      </c>
      <c r="M441" s="6" t="s">
        <v>39</v>
      </c>
      <c r="N441" t="s">
        <v>32</v>
      </c>
      <c r="O441" t="s">
        <v>18</v>
      </c>
    </row>
    <row r="442" spans="1:15" x14ac:dyDescent="0.45">
      <c r="A442">
        <v>74505868</v>
      </c>
      <c r="B442" s="4">
        <v>44248</v>
      </c>
      <c r="C442">
        <v>4513195</v>
      </c>
      <c r="D442">
        <v>10198</v>
      </c>
      <c r="E442" t="s">
        <v>222</v>
      </c>
      <c r="F442" t="s">
        <v>174</v>
      </c>
      <c r="G442" t="s">
        <v>155</v>
      </c>
      <c r="H442">
        <v>3</v>
      </c>
      <c r="I442" s="5">
        <v>130.24369747899161</v>
      </c>
      <c r="J442" s="5">
        <f t="shared" si="6"/>
        <v>390.73109243697479</v>
      </c>
      <c r="K442" s="6">
        <v>93149</v>
      </c>
      <c r="L442" s="6" t="s">
        <v>13</v>
      </c>
      <c r="M442" s="6" t="s">
        <v>27</v>
      </c>
      <c r="N442" t="s">
        <v>35</v>
      </c>
      <c r="O442" t="s">
        <v>18</v>
      </c>
    </row>
    <row r="443" spans="1:15" x14ac:dyDescent="0.45">
      <c r="A443">
        <v>74505868</v>
      </c>
      <c r="B443" s="4">
        <v>44248</v>
      </c>
      <c r="C443">
        <v>4513195</v>
      </c>
      <c r="D443">
        <v>10339</v>
      </c>
      <c r="E443" t="s">
        <v>208</v>
      </c>
      <c r="F443" t="s">
        <v>174</v>
      </c>
      <c r="G443" t="s">
        <v>155</v>
      </c>
      <c r="H443">
        <v>2</v>
      </c>
      <c r="I443" s="5">
        <v>130.24369747899161</v>
      </c>
      <c r="J443" s="5">
        <f t="shared" si="6"/>
        <v>260.48739495798321</v>
      </c>
      <c r="K443" s="6">
        <v>93149</v>
      </c>
      <c r="L443" s="6" t="s">
        <v>13</v>
      </c>
      <c r="M443" s="6" t="s">
        <v>27</v>
      </c>
      <c r="N443" t="s">
        <v>35</v>
      </c>
      <c r="O443" t="s">
        <v>18</v>
      </c>
    </row>
    <row r="444" spans="1:15" x14ac:dyDescent="0.45">
      <c r="A444">
        <v>20889585</v>
      </c>
      <c r="B444" s="4">
        <v>44248</v>
      </c>
      <c r="C444">
        <v>4510934</v>
      </c>
      <c r="D444">
        <v>11036</v>
      </c>
      <c r="E444" t="s">
        <v>227</v>
      </c>
      <c r="F444" t="s">
        <v>150</v>
      </c>
      <c r="G444" t="s">
        <v>155</v>
      </c>
      <c r="H444">
        <v>2</v>
      </c>
      <c r="I444" s="5">
        <v>68.058823529411768</v>
      </c>
      <c r="J444" s="5">
        <f t="shared" si="6"/>
        <v>136.11764705882354</v>
      </c>
      <c r="K444" s="6">
        <v>21509</v>
      </c>
      <c r="L444" s="6" t="s">
        <v>19</v>
      </c>
      <c r="M444" s="6" t="s">
        <v>34</v>
      </c>
      <c r="N444" t="s">
        <v>23</v>
      </c>
      <c r="O444" t="s">
        <v>16</v>
      </c>
    </row>
    <row r="445" spans="1:15" x14ac:dyDescent="0.45">
      <c r="A445">
        <v>88421149</v>
      </c>
      <c r="B445" s="4">
        <v>44247</v>
      </c>
      <c r="C445">
        <v>3874649</v>
      </c>
      <c r="D445">
        <v>11431</v>
      </c>
      <c r="E445" t="s">
        <v>209</v>
      </c>
      <c r="F445" t="s">
        <v>150</v>
      </c>
      <c r="G445" t="s">
        <v>155</v>
      </c>
      <c r="H445">
        <v>3</v>
      </c>
      <c r="I445" s="5">
        <v>63.857142857142854</v>
      </c>
      <c r="J445" s="5">
        <f t="shared" si="6"/>
        <v>191.57142857142856</v>
      </c>
      <c r="K445" s="6">
        <v>24782</v>
      </c>
      <c r="L445" s="6" t="s">
        <v>19</v>
      </c>
      <c r="M445" s="6" t="s">
        <v>34</v>
      </c>
      <c r="N445" t="s">
        <v>23</v>
      </c>
      <c r="O445" t="s">
        <v>30</v>
      </c>
    </row>
    <row r="446" spans="1:15" x14ac:dyDescent="0.45">
      <c r="A446">
        <v>88421149</v>
      </c>
      <c r="B446" s="4">
        <v>44247</v>
      </c>
      <c r="C446">
        <v>3874649</v>
      </c>
      <c r="D446">
        <v>12153</v>
      </c>
      <c r="E446" t="s">
        <v>230</v>
      </c>
      <c r="F446" t="s">
        <v>151</v>
      </c>
      <c r="G446" t="s">
        <v>154</v>
      </c>
      <c r="H446">
        <v>2</v>
      </c>
      <c r="I446" s="5">
        <v>247.89075630252103</v>
      </c>
      <c r="J446" s="5">
        <f t="shared" si="6"/>
        <v>495.78151260504205</v>
      </c>
      <c r="K446" s="6">
        <v>24782</v>
      </c>
      <c r="L446" s="6" t="s">
        <v>19</v>
      </c>
      <c r="M446" s="6" t="s">
        <v>34</v>
      </c>
      <c r="N446" t="s">
        <v>23</v>
      </c>
      <c r="O446" t="s">
        <v>30</v>
      </c>
    </row>
    <row r="447" spans="1:15" x14ac:dyDescent="0.45">
      <c r="A447">
        <v>88421149</v>
      </c>
      <c r="B447" s="4">
        <v>44247</v>
      </c>
      <c r="C447">
        <v>3874649</v>
      </c>
      <c r="D447">
        <v>12725</v>
      </c>
      <c r="E447" t="s">
        <v>220</v>
      </c>
      <c r="F447" t="s">
        <v>151</v>
      </c>
      <c r="G447" t="s">
        <v>154</v>
      </c>
      <c r="H447">
        <v>2</v>
      </c>
      <c r="I447" s="5">
        <v>263.85714285714289</v>
      </c>
      <c r="J447" s="5">
        <f t="shared" si="6"/>
        <v>527.71428571428578</v>
      </c>
      <c r="K447" s="6">
        <v>24782</v>
      </c>
      <c r="L447" s="6" t="s">
        <v>19</v>
      </c>
      <c r="M447" s="6" t="s">
        <v>34</v>
      </c>
      <c r="N447" t="s">
        <v>23</v>
      </c>
      <c r="O447" t="s">
        <v>30</v>
      </c>
    </row>
    <row r="448" spans="1:15" x14ac:dyDescent="0.45">
      <c r="A448">
        <v>37036817</v>
      </c>
      <c r="B448" s="4">
        <v>44247</v>
      </c>
      <c r="C448">
        <v>8362441</v>
      </c>
      <c r="D448">
        <v>11310</v>
      </c>
      <c r="E448" t="s">
        <v>211</v>
      </c>
      <c r="F448" t="s">
        <v>150</v>
      </c>
      <c r="G448" t="s">
        <v>154</v>
      </c>
      <c r="H448">
        <v>3</v>
      </c>
      <c r="I448" s="5">
        <v>71.420168067226896</v>
      </c>
      <c r="J448" s="5">
        <f t="shared" si="6"/>
        <v>214.2605042016807</v>
      </c>
      <c r="K448" s="6">
        <v>39397</v>
      </c>
      <c r="L448" s="6" t="s">
        <v>21</v>
      </c>
      <c r="M448" s="6" t="s">
        <v>33</v>
      </c>
      <c r="N448" t="s">
        <v>15</v>
      </c>
      <c r="O448" t="s">
        <v>16</v>
      </c>
    </row>
    <row r="449" spans="1:15" x14ac:dyDescent="0.45">
      <c r="A449">
        <v>37036817</v>
      </c>
      <c r="B449" s="4">
        <v>44247</v>
      </c>
      <c r="C449">
        <v>8362441</v>
      </c>
      <c r="D449">
        <v>13230</v>
      </c>
      <c r="E449" t="s">
        <v>207</v>
      </c>
      <c r="F449" t="s">
        <v>152</v>
      </c>
      <c r="G449" t="s">
        <v>155</v>
      </c>
      <c r="H449">
        <v>2</v>
      </c>
      <c r="I449" s="5">
        <v>112.5966386554622</v>
      </c>
      <c r="J449" s="5">
        <f t="shared" si="6"/>
        <v>225.1932773109244</v>
      </c>
      <c r="K449" s="6">
        <v>39397</v>
      </c>
      <c r="L449" s="6" t="s">
        <v>21</v>
      </c>
      <c r="M449" s="6" t="s">
        <v>33</v>
      </c>
      <c r="N449" t="s">
        <v>15</v>
      </c>
      <c r="O449" t="s">
        <v>16</v>
      </c>
    </row>
    <row r="450" spans="1:15" x14ac:dyDescent="0.45">
      <c r="A450">
        <v>68622636</v>
      </c>
      <c r="B450" s="4">
        <v>44246</v>
      </c>
      <c r="C450">
        <v>4000895</v>
      </c>
      <c r="D450">
        <v>12098</v>
      </c>
      <c r="E450" t="s">
        <v>212</v>
      </c>
      <c r="F450" t="s">
        <v>151</v>
      </c>
      <c r="G450" t="s">
        <v>154</v>
      </c>
      <c r="H450">
        <v>2</v>
      </c>
      <c r="I450" s="5">
        <v>257.97478991596643</v>
      </c>
      <c r="J450" s="5">
        <f t="shared" ref="J450:J513" si="7">H450*I450</f>
        <v>515.94957983193285</v>
      </c>
      <c r="K450" s="6">
        <v>49661</v>
      </c>
      <c r="L450" s="6" t="s">
        <v>19</v>
      </c>
      <c r="M450" s="6" t="s">
        <v>20</v>
      </c>
      <c r="N450" t="s">
        <v>35</v>
      </c>
      <c r="O450" t="s">
        <v>18</v>
      </c>
    </row>
    <row r="451" spans="1:15" x14ac:dyDescent="0.45">
      <c r="A451">
        <v>72714898</v>
      </c>
      <c r="B451" s="4">
        <v>44245</v>
      </c>
      <c r="C451">
        <v>7418016</v>
      </c>
      <c r="D451">
        <v>12725</v>
      </c>
      <c r="E451" t="s">
        <v>220</v>
      </c>
      <c r="F451" t="s">
        <v>151</v>
      </c>
      <c r="G451" t="s">
        <v>154</v>
      </c>
      <c r="H451">
        <v>1</v>
      </c>
      <c r="I451" s="5">
        <v>263.85714285714289</v>
      </c>
      <c r="J451" s="5">
        <f t="shared" si="7"/>
        <v>263.85714285714289</v>
      </c>
      <c r="K451" s="6">
        <v>92526</v>
      </c>
      <c r="L451" s="6" t="s">
        <v>13</v>
      </c>
      <c r="M451" s="6" t="s">
        <v>27</v>
      </c>
      <c r="N451" t="s">
        <v>15</v>
      </c>
      <c r="O451" t="s">
        <v>18</v>
      </c>
    </row>
    <row r="452" spans="1:15" x14ac:dyDescent="0.45">
      <c r="A452">
        <v>72714898</v>
      </c>
      <c r="B452" s="4">
        <v>44245</v>
      </c>
      <c r="C452">
        <v>7418016</v>
      </c>
      <c r="D452">
        <v>12899</v>
      </c>
      <c r="E452" t="s">
        <v>177</v>
      </c>
      <c r="F452" t="s">
        <v>151</v>
      </c>
      <c r="G452" t="s">
        <v>155</v>
      </c>
      <c r="H452">
        <v>2</v>
      </c>
      <c r="I452" s="5">
        <v>268.05882352941177</v>
      </c>
      <c r="J452" s="5">
        <f t="shared" si="7"/>
        <v>536.11764705882354</v>
      </c>
      <c r="K452" s="6">
        <v>92526</v>
      </c>
      <c r="L452" s="6" t="s">
        <v>13</v>
      </c>
      <c r="M452" s="6" t="s">
        <v>27</v>
      </c>
      <c r="N452" t="s">
        <v>15</v>
      </c>
      <c r="O452" t="s">
        <v>18</v>
      </c>
    </row>
    <row r="453" spans="1:15" x14ac:dyDescent="0.45">
      <c r="A453">
        <v>72714898</v>
      </c>
      <c r="B453" s="4">
        <v>44245</v>
      </c>
      <c r="C453">
        <v>7418016</v>
      </c>
      <c r="D453">
        <v>13302</v>
      </c>
      <c r="E453" t="s">
        <v>203</v>
      </c>
      <c r="F453" t="s">
        <v>152</v>
      </c>
      <c r="G453" t="s">
        <v>155</v>
      </c>
      <c r="H453">
        <v>3</v>
      </c>
      <c r="I453" s="5">
        <v>121.00000000000001</v>
      </c>
      <c r="J453" s="5">
        <f t="shared" si="7"/>
        <v>363.00000000000006</v>
      </c>
      <c r="K453" s="6">
        <v>92526</v>
      </c>
      <c r="L453" s="6" t="s">
        <v>13</v>
      </c>
      <c r="M453" s="6" t="s">
        <v>27</v>
      </c>
      <c r="N453" t="s">
        <v>15</v>
      </c>
      <c r="O453" t="s">
        <v>18</v>
      </c>
    </row>
    <row r="454" spans="1:15" x14ac:dyDescent="0.45">
      <c r="A454">
        <v>29076761</v>
      </c>
      <c r="B454" s="4">
        <v>44245</v>
      </c>
      <c r="C454">
        <v>6529269</v>
      </c>
      <c r="D454">
        <v>11156</v>
      </c>
      <c r="E454" t="s">
        <v>193</v>
      </c>
      <c r="F454" t="s">
        <v>150</v>
      </c>
      <c r="G454" t="s">
        <v>154</v>
      </c>
      <c r="H454">
        <v>3</v>
      </c>
      <c r="I454" s="5">
        <v>74.78151260504201</v>
      </c>
      <c r="J454" s="5">
        <f t="shared" si="7"/>
        <v>224.34453781512605</v>
      </c>
      <c r="K454" s="6">
        <v>96047</v>
      </c>
      <c r="L454" s="6" t="s">
        <v>13</v>
      </c>
      <c r="M454" s="6" t="s">
        <v>27</v>
      </c>
      <c r="N454" t="s">
        <v>17</v>
      </c>
      <c r="O454" t="s">
        <v>16</v>
      </c>
    </row>
    <row r="455" spans="1:15" x14ac:dyDescent="0.45">
      <c r="A455">
        <v>12812755</v>
      </c>
      <c r="B455" s="4">
        <v>44245</v>
      </c>
      <c r="C455">
        <v>1089428</v>
      </c>
      <c r="D455">
        <v>10352</v>
      </c>
      <c r="E455" t="s">
        <v>199</v>
      </c>
      <c r="F455" t="s">
        <v>174</v>
      </c>
      <c r="G455" t="s">
        <v>154</v>
      </c>
      <c r="H455">
        <v>3</v>
      </c>
      <c r="I455" s="5">
        <v>127.72268907563027</v>
      </c>
      <c r="J455" s="5">
        <f t="shared" si="7"/>
        <v>383.1680672268908</v>
      </c>
      <c r="K455" s="6">
        <v>16727</v>
      </c>
      <c r="L455" s="6" t="s">
        <v>21</v>
      </c>
      <c r="M455" s="6" t="s">
        <v>31</v>
      </c>
      <c r="N455" t="s">
        <v>17</v>
      </c>
      <c r="O455" t="s">
        <v>16</v>
      </c>
    </row>
    <row r="456" spans="1:15" x14ac:dyDescent="0.45">
      <c r="A456">
        <v>12812755</v>
      </c>
      <c r="B456" s="4">
        <v>44245</v>
      </c>
      <c r="C456">
        <v>1089428</v>
      </c>
      <c r="D456">
        <v>12149</v>
      </c>
      <c r="E456" t="s">
        <v>232</v>
      </c>
      <c r="F456" t="s">
        <v>151</v>
      </c>
      <c r="G456" t="s">
        <v>155</v>
      </c>
      <c r="H456">
        <v>3</v>
      </c>
      <c r="I456" s="5">
        <v>264.69747899159665</v>
      </c>
      <c r="J456" s="5">
        <f t="shared" si="7"/>
        <v>794.09243697478996</v>
      </c>
      <c r="K456" s="6">
        <v>16727</v>
      </c>
      <c r="L456" s="6" t="s">
        <v>21</v>
      </c>
      <c r="M456" s="6" t="s">
        <v>31</v>
      </c>
      <c r="N456" t="s">
        <v>17</v>
      </c>
      <c r="O456" t="s">
        <v>16</v>
      </c>
    </row>
    <row r="457" spans="1:15" x14ac:dyDescent="0.45">
      <c r="A457">
        <v>12812755</v>
      </c>
      <c r="B457" s="4">
        <v>44245</v>
      </c>
      <c r="C457">
        <v>1089428</v>
      </c>
      <c r="D457">
        <v>13653</v>
      </c>
      <c r="E457" t="s">
        <v>196</v>
      </c>
      <c r="F457" t="s">
        <v>152</v>
      </c>
      <c r="G457" t="s">
        <v>155</v>
      </c>
      <c r="H457">
        <v>3</v>
      </c>
      <c r="I457" s="5">
        <v>121.00000000000001</v>
      </c>
      <c r="J457" s="5">
        <f t="shared" si="7"/>
        <v>363.00000000000006</v>
      </c>
      <c r="K457" s="6">
        <v>16727</v>
      </c>
      <c r="L457" s="6" t="s">
        <v>21</v>
      </c>
      <c r="M457" s="6" t="s">
        <v>31</v>
      </c>
      <c r="N457" t="s">
        <v>17</v>
      </c>
      <c r="O457" t="s">
        <v>16</v>
      </c>
    </row>
    <row r="458" spans="1:15" x14ac:dyDescent="0.45">
      <c r="A458">
        <v>12297322</v>
      </c>
      <c r="B458" s="4">
        <v>44245</v>
      </c>
      <c r="C458">
        <v>6271089</v>
      </c>
      <c r="D458">
        <v>14003</v>
      </c>
      <c r="E458" t="s">
        <v>236</v>
      </c>
      <c r="F458" t="s">
        <v>237</v>
      </c>
      <c r="G458" t="s">
        <v>238</v>
      </c>
      <c r="H458">
        <v>1</v>
      </c>
      <c r="I458" s="5">
        <v>52.386554621848745</v>
      </c>
      <c r="J458" s="5">
        <f t="shared" si="7"/>
        <v>52.386554621848745</v>
      </c>
      <c r="K458" s="6">
        <v>22159</v>
      </c>
      <c r="L458" s="6" t="s">
        <v>19</v>
      </c>
      <c r="M458" s="6" t="s">
        <v>239</v>
      </c>
      <c r="N458" t="s">
        <v>17</v>
      </c>
      <c r="O458" t="s">
        <v>30</v>
      </c>
    </row>
    <row r="459" spans="1:15" x14ac:dyDescent="0.45">
      <c r="A459">
        <v>54590001</v>
      </c>
      <c r="B459" s="4">
        <v>44244</v>
      </c>
      <c r="C459">
        <v>8689544</v>
      </c>
      <c r="D459">
        <v>10352</v>
      </c>
      <c r="E459" t="s">
        <v>199</v>
      </c>
      <c r="F459" t="s">
        <v>174</v>
      </c>
      <c r="G459" t="s">
        <v>154</v>
      </c>
      <c r="H459">
        <v>2</v>
      </c>
      <c r="I459" s="5">
        <v>127.72268907563027</v>
      </c>
      <c r="J459" s="5">
        <f t="shared" si="7"/>
        <v>255.44537815126054</v>
      </c>
      <c r="K459" s="6">
        <v>28195</v>
      </c>
      <c r="L459" s="6" t="s">
        <v>19</v>
      </c>
      <c r="M459" s="6" t="s">
        <v>41</v>
      </c>
      <c r="N459" t="s">
        <v>32</v>
      </c>
      <c r="O459" t="s">
        <v>16</v>
      </c>
    </row>
    <row r="460" spans="1:15" x14ac:dyDescent="0.45">
      <c r="A460">
        <v>12322377</v>
      </c>
      <c r="B460" s="4">
        <v>44244</v>
      </c>
      <c r="C460">
        <v>3326436</v>
      </c>
      <c r="D460">
        <v>14001</v>
      </c>
      <c r="E460" t="s">
        <v>235</v>
      </c>
      <c r="F460" t="s">
        <v>237</v>
      </c>
      <c r="G460" t="s">
        <v>238</v>
      </c>
      <c r="H460">
        <v>1</v>
      </c>
      <c r="I460" s="5">
        <v>71.705882352941174</v>
      </c>
      <c r="J460" s="5">
        <f t="shared" si="7"/>
        <v>71.705882352941174</v>
      </c>
      <c r="K460" s="6">
        <v>12619</v>
      </c>
      <c r="L460" s="6" t="s">
        <v>21</v>
      </c>
      <c r="M460" s="6" t="s">
        <v>240</v>
      </c>
      <c r="N460" t="s">
        <v>23</v>
      </c>
      <c r="O460" t="s">
        <v>30</v>
      </c>
    </row>
    <row r="461" spans="1:15" x14ac:dyDescent="0.45">
      <c r="A461">
        <v>23135032</v>
      </c>
      <c r="B461" s="4">
        <v>44243</v>
      </c>
      <c r="C461">
        <v>8582321</v>
      </c>
      <c r="D461">
        <v>13791</v>
      </c>
      <c r="E461" t="s">
        <v>179</v>
      </c>
      <c r="F461" t="s">
        <v>152</v>
      </c>
      <c r="G461" t="s">
        <v>155</v>
      </c>
      <c r="H461">
        <v>3</v>
      </c>
      <c r="I461" s="5">
        <v>125.20168067226892</v>
      </c>
      <c r="J461" s="5">
        <f t="shared" si="7"/>
        <v>375.60504201680675</v>
      </c>
      <c r="K461" s="6">
        <v>71691</v>
      </c>
      <c r="L461" s="6" t="s">
        <v>13</v>
      </c>
      <c r="M461" s="6" t="s">
        <v>14</v>
      </c>
      <c r="N461" t="s">
        <v>23</v>
      </c>
      <c r="O461" t="s">
        <v>16</v>
      </c>
    </row>
    <row r="462" spans="1:15" x14ac:dyDescent="0.45">
      <c r="A462">
        <v>40471365</v>
      </c>
      <c r="B462" s="4">
        <v>44243</v>
      </c>
      <c r="C462">
        <v>7074744</v>
      </c>
      <c r="D462">
        <v>11518</v>
      </c>
      <c r="E462" t="s">
        <v>216</v>
      </c>
      <c r="F462" t="s">
        <v>150</v>
      </c>
      <c r="G462" t="s">
        <v>154</v>
      </c>
      <c r="H462">
        <v>2</v>
      </c>
      <c r="I462" s="5">
        <v>63.016806722689076</v>
      </c>
      <c r="J462" s="5">
        <f t="shared" si="7"/>
        <v>126.03361344537815</v>
      </c>
      <c r="K462" s="6">
        <v>55590</v>
      </c>
      <c r="L462" s="6" t="s">
        <v>28</v>
      </c>
      <c r="M462" s="6" t="s">
        <v>36</v>
      </c>
      <c r="N462" t="s">
        <v>17</v>
      </c>
      <c r="O462" t="s">
        <v>16</v>
      </c>
    </row>
    <row r="463" spans="1:15" x14ac:dyDescent="0.45">
      <c r="A463">
        <v>12630594</v>
      </c>
      <c r="B463" s="4">
        <v>44243</v>
      </c>
      <c r="C463">
        <v>1398002</v>
      </c>
      <c r="D463">
        <v>14003</v>
      </c>
      <c r="E463" t="s">
        <v>236</v>
      </c>
      <c r="F463" t="s">
        <v>237</v>
      </c>
      <c r="G463" t="s">
        <v>238</v>
      </c>
      <c r="H463">
        <v>1</v>
      </c>
      <c r="I463" s="5">
        <v>52.386554621848745</v>
      </c>
      <c r="J463" s="5">
        <f t="shared" si="7"/>
        <v>52.386554621848745</v>
      </c>
      <c r="K463" s="6">
        <v>22145</v>
      </c>
      <c r="L463" s="6" t="s">
        <v>19</v>
      </c>
      <c r="M463" s="6" t="s">
        <v>239</v>
      </c>
      <c r="N463" t="s">
        <v>17</v>
      </c>
      <c r="O463" t="s">
        <v>30</v>
      </c>
    </row>
    <row r="464" spans="1:15" x14ac:dyDescent="0.45">
      <c r="A464">
        <v>95885393</v>
      </c>
      <c r="B464" s="4">
        <v>44242</v>
      </c>
      <c r="C464">
        <v>7783292</v>
      </c>
      <c r="D464">
        <v>10198</v>
      </c>
      <c r="E464" t="s">
        <v>222</v>
      </c>
      <c r="F464" t="s">
        <v>174</v>
      </c>
      <c r="G464" t="s">
        <v>155</v>
      </c>
      <c r="H464">
        <v>2</v>
      </c>
      <c r="I464" s="5">
        <v>130.24369747899161</v>
      </c>
      <c r="J464" s="5">
        <f t="shared" si="7"/>
        <v>260.48739495798321</v>
      </c>
      <c r="K464" s="6">
        <v>16248</v>
      </c>
      <c r="L464" s="6" t="s">
        <v>21</v>
      </c>
      <c r="M464" s="6" t="s">
        <v>31</v>
      </c>
      <c r="N464" t="s">
        <v>15</v>
      </c>
      <c r="O464" t="s">
        <v>26</v>
      </c>
    </row>
    <row r="465" spans="1:15" x14ac:dyDescent="0.45">
      <c r="A465">
        <v>95885393</v>
      </c>
      <c r="B465" s="4">
        <v>44242</v>
      </c>
      <c r="C465">
        <v>7783292</v>
      </c>
      <c r="D465">
        <v>10381</v>
      </c>
      <c r="E465" t="s">
        <v>205</v>
      </c>
      <c r="F465" t="s">
        <v>174</v>
      </c>
      <c r="G465" t="s">
        <v>155</v>
      </c>
      <c r="H465">
        <v>2</v>
      </c>
      <c r="I465" s="5">
        <v>132.76470588235296</v>
      </c>
      <c r="J465" s="5">
        <f t="shared" si="7"/>
        <v>265.52941176470591</v>
      </c>
      <c r="K465" s="6">
        <v>16248</v>
      </c>
      <c r="L465" s="6" t="s">
        <v>21</v>
      </c>
      <c r="M465" s="6" t="s">
        <v>31</v>
      </c>
      <c r="N465" t="s">
        <v>15</v>
      </c>
      <c r="O465" t="s">
        <v>26</v>
      </c>
    </row>
    <row r="466" spans="1:15" x14ac:dyDescent="0.45">
      <c r="A466">
        <v>95885393</v>
      </c>
      <c r="B466" s="4">
        <v>44242</v>
      </c>
      <c r="C466">
        <v>7783292</v>
      </c>
      <c r="D466">
        <v>12086</v>
      </c>
      <c r="E466" t="s">
        <v>206</v>
      </c>
      <c r="F466" t="s">
        <v>151</v>
      </c>
      <c r="G466" t="s">
        <v>154</v>
      </c>
      <c r="H466">
        <v>3</v>
      </c>
      <c r="I466" s="5">
        <v>248.73109243697482</v>
      </c>
      <c r="J466" s="5">
        <f t="shared" si="7"/>
        <v>746.19327731092449</v>
      </c>
      <c r="K466" s="6">
        <v>16248</v>
      </c>
      <c r="L466" s="6" t="s">
        <v>21</v>
      </c>
      <c r="M466" s="6" t="s">
        <v>31</v>
      </c>
      <c r="N466" t="s">
        <v>15</v>
      </c>
      <c r="O466" t="s">
        <v>26</v>
      </c>
    </row>
    <row r="467" spans="1:15" x14ac:dyDescent="0.45">
      <c r="A467">
        <v>84899882</v>
      </c>
      <c r="B467" s="4">
        <v>44242</v>
      </c>
      <c r="C467">
        <v>3638752</v>
      </c>
      <c r="D467">
        <v>13583</v>
      </c>
      <c r="E467" t="s">
        <v>184</v>
      </c>
      <c r="F467" t="s">
        <v>152</v>
      </c>
      <c r="G467" t="s">
        <v>154</v>
      </c>
      <c r="H467">
        <v>3</v>
      </c>
      <c r="I467" s="5">
        <v>110.07563025210085</v>
      </c>
      <c r="J467" s="5">
        <f t="shared" si="7"/>
        <v>330.22689075630257</v>
      </c>
      <c r="K467" s="6">
        <v>22846</v>
      </c>
      <c r="L467" s="6" t="s">
        <v>19</v>
      </c>
      <c r="M467" s="6" t="s">
        <v>34</v>
      </c>
      <c r="N467" t="s">
        <v>23</v>
      </c>
      <c r="O467" t="s">
        <v>18</v>
      </c>
    </row>
    <row r="468" spans="1:15" x14ac:dyDescent="0.45">
      <c r="A468">
        <v>79713030</v>
      </c>
      <c r="B468" s="4">
        <v>44242</v>
      </c>
      <c r="C468">
        <v>8076587</v>
      </c>
      <c r="D468">
        <v>13302</v>
      </c>
      <c r="E468" t="s">
        <v>203</v>
      </c>
      <c r="F468" t="s">
        <v>152</v>
      </c>
      <c r="G468" t="s">
        <v>155</v>
      </c>
      <c r="H468">
        <v>2</v>
      </c>
      <c r="I468" s="5">
        <v>121.00000000000001</v>
      </c>
      <c r="J468" s="5">
        <f t="shared" si="7"/>
        <v>242.00000000000003</v>
      </c>
      <c r="K468" s="6" t="s">
        <v>105</v>
      </c>
      <c r="L468" s="6" t="s">
        <v>21</v>
      </c>
      <c r="M468" s="6" t="s">
        <v>22</v>
      </c>
      <c r="N468" t="s">
        <v>23</v>
      </c>
      <c r="O468" t="s">
        <v>18</v>
      </c>
    </row>
    <row r="469" spans="1:15" x14ac:dyDescent="0.45">
      <c r="A469">
        <v>52898308</v>
      </c>
      <c r="B469" s="4">
        <v>44242</v>
      </c>
      <c r="C469">
        <v>6250970</v>
      </c>
      <c r="D469">
        <v>10381</v>
      </c>
      <c r="E469" t="s">
        <v>205</v>
      </c>
      <c r="F469" t="s">
        <v>174</v>
      </c>
      <c r="G469" t="s">
        <v>155</v>
      </c>
      <c r="H469">
        <v>2</v>
      </c>
      <c r="I469" s="5">
        <v>132.76470588235296</v>
      </c>
      <c r="J469" s="5">
        <f t="shared" si="7"/>
        <v>265.52941176470591</v>
      </c>
      <c r="K469" s="6">
        <v>97980</v>
      </c>
      <c r="L469" s="6" t="s">
        <v>13</v>
      </c>
      <c r="M469" s="6" t="s">
        <v>14</v>
      </c>
      <c r="N469" t="s">
        <v>15</v>
      </c>
      <c r="O469" t="s">
        <v>16</v>
      </c>
    </row>
    <row r="470" spans="1:15" x14ac:dyDescent="0.45">
      <c r="A470">
        <v>52898308</v>
      </c>
      <c r="B470" s="4">
        <v>44242</v>
      </c>
      <c r="C470">
        <v>6250970</v>
      </c>
      <c r="D470">
        <v>11733</v>
      </c>
      <c r="E470" t="s">
        <v>182</v>
      </c>
      <c r="F470" t="s">
        <v>150</v>
      </c>
      <c r="G470" t="s">
        <v>155</v>
      </c>
      <c r="H470">
        <v>3</v>
      </c>
      <c r="I470" s="5">
        <v>73.100840336134453</v>
      </c>
      <c r="J470" s="5">
        <f t="shared" si="7"/>
        <v>219.30252100840335</v>
      </c>
      <c r="K470" s="6">
        <v>97980</v>
      </c>
      <c r="L470" s="6" t="s">
        <v>13</v>
      </c>
      <c r="M470" s="6" t="s">
        <v>14</v>
      </c>
      <c r="N470" t="s">
        <v>15</v>
      </c>
      <c r="O470" t="s">
        <v>16</v>
      </c>
    </row>
    <row r="471" spans="1:15" x14ac:dyDescent="0.45">
      <c r="A471">
        <v>21945534</v>
      </c>
      <c r="B471" s="4">
        <v>44242</v>
      </c>
      <c r="C471">
        <v>9671858</v>
      </c>
      <c r="D471">
        <v>11036</v>
      </c>
      <c r="E471" t="s">
        <v>227</v>
      </c>
      <c r="F471" t="s">
        <v>150</v>
      </c>
      <c r="G471" t="s">
        <v>155</v>
      </c>
      <c r="H471">
        <v>3</v>
      </c>
      <c r="I471" s="5">
        <v>68.058823529411768</v>
      </c>
      <c r="J471" s="5">
        <f t="shared" si="7"/>
        <v>204.1764705882353</v>
      </c>
      <c r="K471" s="6">
        <v>65520</v>
      </c>
      <c r="L471" s="6" t="s">
        <v>28</v>
      </c>
      <c r="M471" s="6" t="s">
        <v>39</v>
      </c>
      <c r="N471" t="s">
        <v>15</v>
      </c>
      <c r="O471" t="s">
        <v>16</v>
      </c>
    </row>
    <row r="472" spans="1:15" x14ac:dyDescent="0.45">
      <c r="A472">
        <v>21945534</v>
      </c>
      <c r="B472" s="4">
        <v>44242</v>
      </c>
      <c r="C472">
        <v>9671858</v>
      </c>
      <c r="D472">
        <v>13791</v>
      </c>
      <c r="E472" t="s">
        <v>179</v>
      </c>
      <c r="F472" t="s">
        <v>152</v>
      </c>
      <c r="G472" t="s">
        <v>155</v>
      </c>
      <c r="H472">
        <v>3</v>
      </c>
      <c r="I472" s="5">
        <v>125.20168067226892</v>
      </c>
      <c r="J472" s="5">
        <f t="shared" si="7"/>
        <v>375.60504201680675</v>
      </c>
      <c r="K472" s="6">
        <v>65520</v>
      </c>
      <c r="L472" s="6" t="s">
        <v>28</v>
      </c>
      <c r="M472" s="6" t="s">
        <v>39</v>
      </c>
      <c r="N472" t="s">
        <v>15</v>
      </c>
      <c r="O472" t="s">
        <v>16</v>
      </c>
    </row>
    <row r="473" spans="1:15" x14ac:dyDescent="0.45">
      <c r="A473">
        <v>52898308</v>
      </c>
      <c r="B473" s="4">
        <v>44242</v>
      </c>
      <c r="C473">
        <v>6250970</v>
      </c>
      <c r="D473">
        <v>11040</v>
      </c>
      <c r="E473" t="s">
        <v>191</v>
      </c>
      <c r="F473" t="s">
        <v>150</v>
      </c>
      <c r="G473" t="s">
        <v>155</v>
      </c>
      <c r="H473">
        <v>2</v>
      </c>
      <c r="I473" s="5">
        <v>65.537815126050418</v>
      </c>
      <c r="J473" s="5">
        <f t="shared" si="7"/>
        <v>131.07563025210084</v>
      </c>
      <c r="K473" s="6">
        <v>97980</v>
      </c>
      <c r="L473" s="6" t="s">
        <v>13</v>
      </c>
      <c r="M473" s="6" t="s">
        <v>14</v>
      </c>
      <c r="N473" t="s">
        <v>15</v>
      </c>
      <c r="O473" t="s">
        <v>16</v>
      </c>
    </row>
    <row r="474" spans="1:15" x14ac:dyDescent="0.45">
      <c r="A474">
        <v>65396721</v>
      </c>
      <c r="B474" s="4">
        <v>44241</v>
      </c>
      <c r="C474">
        <v>5607612</v>
      </c>
      <c r="D474">
        <v>13394</v>
      </c>
      <c r="E474" t="s">
        <v>214</v>
      </c>
      <c r="F474" t="s">
        <v>152</v>
      </c>
      <c r="G474" t="s">
        <v>154</v>
      </c>
      <c r="H474">
        <v>3</v>
      </c>
      <c r="I474" s="5">
        <v>123.52100840336136</v>
      </c>
      <c r="J474" s="5">
        <f t="shared" si="7"/>
        <v>370.56302521008411</v>
      </c>
      <c r="K474" s="6">
        <v>32130</v>
      </c>
      <c r="L474" s="6" t="s">
        <v>28</v>
      </c>
      <c r="M474" s="6" t="s">
        <v>29</v>
      </c>
      <c r="N474" t="s">
        <v>23</v>
      </c>
      <c r="O474" t="s">
        <v>18</v>
      </c>
    </row>
    <row r="475" spans="1:15" x14ac:dyDescent="0.45">
      <c r="A475">
        <v>26304146</v>
      </c>
      <c r="B475" s="4">
        <v>44241</v>
      </c>
      <c r="C475">
        <v>1885350</v>
      </c>
      <c r="D475">
        <v>13320</v>
      </c>
      <c r="E475" t="s">
        <v>225</v>
      </c>
      <c r="F475" t="s">
        <v>152</v>
      </c>
      <c r="G475" t="s">
        <v>154</v>
      </c>
      <c r="H475">
        <v>3</v>
      </c>
      <c r="I475" s="5">
        <v>110.07563025210085</v>
      </c>
      <c r="J475" s="5">
        <f t="shared" si="7"/>
        <v>330.22689075630257</v>
      </c>
      <c r="K475" s="6">
        <v>89420</v>
      </c>
      <c r="L475" s="6" t="s">
        <v>13</v>
      </c>
      <c r="M475" s="6" t="s">
        <v>27</v>
      </c>
      <c r="N475" t="s">
        <v>17</v>
      </c>
      <c r="O475" t="s">
        <v>16</v>
      </c>
    </row>
    <row r="476" spans="1:15" x14ac:dyDescent="0.45">
      <c r="A476">
        <v>25825243</v>
      </c>
      <c r="B476" s="4">
        <v>44241</v>
      </c>
      <c r="C476">
        <v>9160483</v>
      </c>
      <c r="D476">
        <v>11036</v>
      </c>
      <c r="E476" t="s">
        <v>227</v>
      </c>
      <c r="F476" t="s">
        <v>150</v>
      </c>
      <c r="G476" t="s">
        <v>155</v>
      </c>
      <c r="H476">
        <v>2</v>
      </c>
      <c r="I476" s="5">
        <v>68.058823529411768</v>
      </c>
      <c r="J476" s="5">
        <f t="shared" si="7"/>
        <v>136.11764705882354</v>
      </c>
      <c r="K476" s="6">
        <v>63065</v>
      </c>
      <c r="L476" s="6" t="s">
        <v>28</v>
      </c>
      <c r="M476" s="6" t="s">
        <v>39</v>
      </c>
      <c r="N476" t="s">
        <v>17</v>
      </c>
      <c r="O476" t="s">
        <v>16</v>
      </c>
    </row>
    <row r="477" spans="1:15" x14ac:dyDescent="0.45">
      <c r="A477">
        <v>25825243</v>
      </c>
      <c r="B477" s="4">
        <v>44241</v>
      </c>
      <c r="C477">
        <v>9160483</v>
      </c>
      <c r="D477">
        <v>12086</v>
      </c>
      <c r="E477" t="s">
        <v>206</v>
      </c>
      <c r="F477" t="s">
        <v>151</v>
      </c>
      <c r="G477" t="s">
        <v>154</v>
      </c>
      <c r="H477">
        <v>3</v>
      </c>
      <c r="I477" s="5">
        <v>248.73109243697482</v>
      </c>
      <c r="J477" s="5">
        <f t="shared" si="7"/>
        <v>746.19327731092449</v>
      </c>
      <c r="K477" s="6">
        <v>63065</v>
      </c>
      <c r="L477" s="6" t="s">
        <v>28</v>
      </c>
      <c r="M477" s="6" t="s">
        <v>39</v>
      </c>
      <c r="N477" t="s">
        <v>17</v>
      </c>
      <c r="O477" t="s">
        <v>16</v>
      </c>
    </row>
    <row r="478" spans="1:15" x14ac:dyDescent="0.45">
      <c r="A478">
        <v>25825243</v>
      </c>
      <c r="B478" s="4">
        <v>44241</v>
      </c>
      <c r="C478">
        <v>9160483</v>
      </c>
      <c r="D478">
        <v>12098</v>
      </c>
      <c r="E478" t="s">
        <v>212</v>
      </c>
      <c r="F478" t="s">
        <v>151</v>
      </c>
      <c r="G478" t="s">
        <v>154</v>
      </c>
      <c r="H478">
        <v>3</v>
      </c>
      <c r="I478" s="5">
        <v>257.97478991596643</v>
      </c>
      <c r="J478" s="5">
        <f t="shared" si="7"/>
        <v>773.92436974789928</v>
      </c>
      <c r="K478" s="6">
        <v>63065</v>
      </c>
      <c r="L478" s="6" t="s">
        <v>28</v>
      </c>
      <c r="M478" s="6" t="s">
        <v>39</v>
      </c>
      <c r="N478" t="s">
        <v>17</v>
      </c>
      <c r="O478" t="s">
        <v>16</v>
      </c>
    </row>
    <row r="479" spans="1:15" x14ac:dyDescent="0.45">
      <c r="A479">
        <v>34434540</v>
      </c>
      <c r="B479" s="4">
        <v>44240</v>
      </c>
      <c r="C479">
        <v>2556549</v>
      </c>
      <c r="D479">
        <v>13111</v>
      </c>
      <c r="E479" t="s">
        <v>178</v>
      </c>
      <c r="F479" t="s">
        <v>152</v>
      </c>
      <c r="G479" t="s">
        <v>155</v>
      </c>
      <c r="H479">
        <v>3</v>
      </c>
      <c r="I479" s="5">
        <v>113.43697478991598</v>
      </c>
      <c r="J479" s="5">
        <f t="shared" si="7"/>
        <v>340.31092436974791</v>
      </c>
      <c r="K479" s="6">
        <v>63654</v>
      </c>
      <c r="L479" s="6" t="s">
        <v>28</v>
      </c>
      <c r="M479" s="6" t="s">
        <v>39</v>
      </c>
      <c r="N479" t="s">
        <v>17</v>
      </c>
      <c r="O479" t="s">
        <v>16</v>
      </c>
    </row>
    <row r="480" spans="1:15" x14ac:dyDescent="0.45">
      <c r="A480">
        <v>49347240</v>
      </c>
      <c r="B480" s="4">
        <v>44239</v>
      </c>
      <c r="C480">
        <v>2483084</v>
      </c>
      <c r="D480">
        <v>13653</v>
      </c>
      <c r="E480" t="s">
        <v>196</v>
      </c>
      <c r="F480" t="s">
        <v>152</v>
      </c>
      <c r="G480" t="s">
        <v>155</v>
      </c>
      <c r="H480">
        <v>2</v>
      </c>
      <c r="I480" s="5">
        <v>121.00000000000001</v>
      </c>
      <c r="J480" s="5">
        <f t="shared" si="7"/>
        <v>242.00000000000003</v>
      </c>
      <c r="K480" s="6">
        <v>77728</v>
      </c>
      <c r="L480" s="6" t="s">
        <v>13</v>
      </c>
      <c r="M480" s="6" t="s">
        <v>14</v>
      </c>
      <c r="N480" t="s">
        <v>32</v>
      </c>
      <c r="O480" t="s">
        <v>16</v>
      </c>
    </row>
    <row r="481" spans="1:15" x14ac:dyDescent="0.45">
      <c r="A481">
        <v>49347240</v>
      </c>
      <c r="B481" s="4">
        <v>44239</v>
      </c>
      <c r="C481">
        <v>2483084</v>
      </c>
      <c r="D481">
        <v>11081</v>
      </c>
      <c r="E481" t="s">
        <v>218</v>
      </c>
      <c r="F481" t="s">
        <v>150</v>
      </c>
      <c r="G481" t="s">
        <v>155</v>
      </c>
      <c r="H481">
        <v>3</v>
      </c>
      <c r="I481" s="5">
        <v>70.579831932773104</v>
      </c>
      <c r="J481" s="5">
        <f t="shared" si="7"/>
        <v>211.7394957983193</v>
      </c>
      <c r="K481" s="6">
        <v>77728</v>
      </c>
      <c r="L481" s="6" t="s">
        <v>13</v>
      </c>
      <c r="M481" s="6" t="s">
        <v>14</v>
      </c>
      <c r="N481" t="s">
        <v>32</v>
      </c>
      <c r="O481" t="s">
        <v>16</v>
      </c>
    </row>
    <row r="482" spans="1:15" x14ac:dyDescent="0.45">
      <c r="A482">
        <v>49347240</v>
      </c>
      <c r="B482" s="4">
        <v>44239</v>
      </c>
      <c r="C482">
        <v>2483084</v>
      </c>
      <c r="D482">
        <v>11081</v>
      </c>
      <c r="E482" t="s">
        <v>218</v>
      </c>
      <c r="F482" t="s">
        <v>150</v>
      </c>
      <c r="G482" t="s">
        <v>155</v>
      </c>
      <c r="H482">
        <v>2</v>
      </c>
      <c r="I482" s="5">
        <v>70.579831932773104</v>
      </c>
      <c r="J482" s="5">
        <f t="shared" si="7"/>
        <v>141.15966386554621</v>
      </c>
      <c r="K482" s="6">
        <v>77728</v>
      </c>
      <c r="L482" s="6" t="s">
        <v>13</v>
      </c>
      <c r="M482" s="6" t="s">
        <v>14</v>
      </c>
      <c r="N482" t="s">
        <v>32</v>
      </c>
      <c r="O482" t="s">
        <v>16</v>
      </c>
    </row>
    <row r="483" spans="1:15" x14ac:dyDescent="0.45">
      <c r="A483">
        <v>77960488</v>
      </c>
      <c r="B483" s="4">
        <v>44238</v>
      </c>
      <c r="C483">
        <v>4710056</v>
      </c>
      <c r="D483">
        <v>10331</v>
      </c>
      <c r="E483" t="s">
        <v>188</v>
      </c>
      <c r="F483" t="s">
        <v>174</v>
      </c>
      <c r="G483" t="s">
        <v>154</v>
      </c>
      <c r="H483">
        <v>3</v>
      </c>
      <c r="I483" s="5">
        <v>141.16806722689077</v>
      </c>
      <c r="J483" s="5">
        <f t="shared" si="7"/>
        <v>423.50420168067228</v>
      </c>
      <c r="K483" s="6" t="s">
        <v>68</v>
      </c>
      <c r="L483" s="6" t="s">
        <v>21</v>
      </c>
      <c r="M483" s="6" t="s">
        <v>31</v>
      </c>
      <c r="N483" t="s">
        <v>23</v>
      </c>
      <c r="O483" t="s">
        <v>18</v>
      </c>
    </row>
    <row r="484" spans="1:15" x14ac:dyDescent="0.45">
      <c r="A484">
        <v>77960488</v>
      </c>
      <c r="B484" s="4">
        <v>44238</v>
      </c>
      <c r="C484">
        <v>4710056</v>
      </c>
      <c r="D484">
        <v>11400</v>
      </c>
      <c r="E484" t="s">
        <v>204</v>
      </c>
      <c r="F484" t="s">
        <v>150</v>
      </c>
      <c r="G484" t="s">
        <v>155</v>
      </c>
      <c r="H484">
        <v>2</v>
      </c>
      <c r="I484" s="5">
        <v>63.857142857142854</v>
      </c>
      <c r="J484" s="5">
        <f t="shared" si="7"/>
        <v>127.71428571428571</v>
      </c>
      <c r="K484" s="6" t="s">
        <v>68</v>
      </c>
      <c r="L484" s="6" t="s">
        <v>21</v>
      </c>
      <c r="M484" s="6" t="s">
        <v>31</v>
      </c>
      <c r="N484" t="s">
        <v>23</v>
      </c>
      <c r="O484" t="s">
        <v>18</v>
      </c>
    </row>
    <row r="485" spans="1:15" x14ac:dyDescent="0.45">
      <c r="A485">
        <v>77960488</v>
      </c>
      <c r="B485" s="4">
        <v>44238</v>
      </c>
      <c r="C485">
        <v>4710056</v>
      </c>
      <c r="D485">
        <v>11400</v>
      </c>
      <c r="E485" t="s">
        <v>204</v>
      </c>
      <c r="F485" t="s">
        <v>150</v>
      </c>
      <c r="G485" t="s">
        <v>155</v>
      </c>
      <c r="H485">
        <v>3</v>
      </c>
      <c r="I485" s="5">
        <v>63.857142857142854</v>
      </c>
      <c r="J485" s="5">
        <f t="shared" si="7"/>
        <v>191.57142857142856</v>
      </c>
      <c r="K485" s="6" t="s">
        <v>68</v>
      </c>
      <c r="L485" s="6" t="s">
        <v>21</v>
      </c>
      <c r="M485" s="6" t="s">
        <v>31</v>
      </c>
      <c r="N485" t="s">
        <v>23</v>
      </c>
      <c r="O485" t="s">
        <v>18</v>
      </c>
    </row>
    <row r="486" spans="1:15" x14ac:dyDescent="0.45">
      <c r="A486">
        <v>52863109</v>
      </c>
      <c r="B486" s="4">
        <v>44238</v>
      </c>
      <c r="C486">
        <v>1171167</v>
      </c>
      <c r="D486">
        <v>12551</v>
      </c>
      <c r="E486" t="s">
        <v>217</v>
      </c>
      <c r="F486" t="s">
        <v>151</v>
      </c>
      <c r="G486" t="s">
        <v>154</v>
      </c>
      <c r="H486">
        <v>2</v>
      </c>
      <c r="I486" s="5">
        <v>259.65546218487395</v>
      </c>
      <c r="J486" s="5">
        <f t="shared" si="7"/>
        <v>519.31092436974791</v>
      </c>
      <c r="K486" s="6">
        <v>15936</v>
      </c>
      <c r="L486" s="6" t="s">
        <v>21</v>
      </c>
      <c r="M486" s="6" t="s">
        <v>31</v>
      </c>
      <c r="N486" t="s">
        <v>23</v>
      </c>
      <c r="O486" t="s">
        <v>16</v>
      </c>
    </row>
    <row r="487" spans="1:15" x14ac:dyDescent="0.45">
      <c r="A487">
        <v>49132639</v>
      </c>
      <c r="B487" s="4">
        <v>44238</v>
      </c>
      <c r="C487">
        <v>9724718</v>
      </c>
      <c r="D487">
        <v>13397</v>
      </c>
      <c r="E487" t="s">
        <v>219</v>
      </c>
      <c r="F487" t="s">
        <v>152</v>
      </c>
      <c r="G487" t="s">
        <v>155</v>
      </c>
      <c r="H487">
        <v>2</v>
      </c>
      <c r="I487" s="5">
        <v>117.63865546218489</v>
      </c>
      <c r="J487" s="5">
        <f t="shared" si="7"/>
        <v>235.27731092436977</v>
      </c>
      <c r="K487" s="6">
        <v>97816</v>
      </c>
      <c r="L487" s="6" t="s">
        <v>13</v>
      </c>
      <c r="M487" s="6" t="s">
        <v>27</v>
      </c>
      <c r="N487" t="s">
        <v>15</v>
      </c>
      <c r="O487" t="s">
        <v>16</v>
      </c>
    </row>
    <row r="488" spans="1:15" x14ac:dyDescent="0.45">
      <c r="A488">
        <v>19646245</v>
      </c>
      <c r="B488" s="4">
        <v>44238</v>
      </c>
      <c r="C488">
        <v>6294298</v>
      </c>
      <c r="D488">
        <v>12849</v>
      </c>
      <c r="E488" t="s">
        <v>200</v>
      </c>
      <c r="F488" t="s">
        <v>151</v>
      </c>
      <c r="G488" t="s">
        <v>154</v>
      </c>
      <c r="H488">
        <v>3</v>
      </c>
      <c r="I488" s="5">
        <v>255.45378151260505</v>
      </c>
      <c r="J488" s="5">
        <f t="shared" si="7"/>
        <v>766.36134453781517</v>
      </c>
      <c r="K488" s="6">
        <v>33330</v>
      </c>
      <c r="L488" s="6" t="s">
        <v>28</v>
      </c>
      <c r="M488" s="6" t="s">
        <v>29</v>
      </c>
      <c r="N488" t="s">
        <v>17</v>
      </c>
      <c r="O488" t="s">
        <v>16</v>
      </c>
    </row>
    <row r="489" spans="1:15" x14ac:dyDescent="0.45">
      <c r="A489">
        <v>50913379</v>
      </c>
      <c r="B489" s="4">
        <v>44237</v>
      </c>
      <c r="C489">
        <v>2848048</v>
      </c>
      <c r="D489">
        <v>12725</v>
      </c>
      <c r="E489" t="s">
        <v>220</v>
      </c>
      <c r="F489" t="s">
        <v>151</v>
      </c>
      <c r="G489" t="s">
        <v>154</v>
      </c>
      <c r="H489">
        <v>2</v>
      </c>
      <c r="I489" s="5">
        <v>263.85714285714289</v>
      </c>
      <c r="J489" s="5">
        <f t="shared" si="7"/>
        <v>527.71428571428578</v>
      </c>
      <c r="K489" s="6">
        <v>97941</v>
      </c>
      <c r="L489" s="6" t="s">
        <v>13</v>
      </c>
      <c r="M489" s="6" t="s">
        <v>14</v>
      </c>
      <c r="N489" t="s">
        <v>35</v>
      </c>
      <c r="O489" t="s">
        <v>16</v>
      </c>
    </row>
    <row r="490" spans="1:15" x14ac:dyDescent="0.45">
      <c r="A490">
        <v>36942265</v>
      </c>
      <c r="B490" s="4">
        <v>44237</v>
      </c>
      <c r="C490">
        <v>5243111</v>
      </c>
      <c r="D490">
        <v>13071</v>
      </c>
      <c r="E490" t="s">
        <v>180</v>
      </c>
      <c r="F490" t="s">
        <v>152</v>
      </c>
      <c r="G490" t="s">
        <v>154</v>
      </c>
      <c r="H490">
        <v>2</v>
      </c>
      <c r="I490" s="5">
        <v>122.68067226890757</v>
      </c>
      <c r="J490" s="5">
        <f t="shared" si="7"/>
        <v>245.36134453781514</v>
      </c>
      <c r="K490" s="6">
        <v>55545</v>
      </c>
      <c r="L490" s="6" t="s">
        <v>28</v>
      </c>
      <c r="M490" s="6" t="s">
        <v>36</v>
      </c>
      <c r="N490" t="s">
        <v>23</v>
      </c>
      <c r="O490" t="s">
        <v>16</v>
      </c>
    </row>
    <row r="491" spans="1:15" x14ac:dyDescent="0.45">
      <c r="A491">
        <v>35387847</v>
      </c>
      <c r="B491" s="4">
        <v>44237</v>
      </c>
      <c r="C491">
        <v>2616364</v>
      </c>
      <c r="D491">
        <v>13363</v>
      </c>
      <c r="E491" t="s">
        <v>213</v>
      </c>
      <c r="F491" t="s">
        <v>152</v>
      </c>
      <c r="G491" t="s">
        <v>154</v>
      </c>
      <c r="H491">
        <v>2</v>
      </c>
      <c r="I491" s="5">
        <v>116.79831932773111</v>
      </c>
      <c r="J491" s="5">
        <f t="shared" si="7"/>
        <v>233.59663865546221</v>
      </c>
      <c r="K491" s="6">
        <v>31553</v>
      </c>
      <c r="L491" s="6" t="s">
        <v>19</v>
      </c>
      <c r="M491" s="6" t="s">
        <v>20</v>
      </c>
      <c r="N491" t="s">
        <v>32</v>
      </c>
      <c r="O491" t="s">
        <v>16</v>
      </c>
    </row>
    <row r="492" spans="1:15" x14ac:dyDescent="0.45">
      <c r="A492">
        <v>12297322</v>
      </c>
      <c r="B492" s="4">
        <v>44237</v>
      </c>
      <c r="C492">
        <v>6271089</v>
      </c>
      <c r="D492">
        <v>14003</v>
      </c>
      <c r="E492" t="s">
        <v>236</v>
      </c>
      <c r="F492" t="s">
        <v>237</v>
      </c>
      <c r="G492" t="s">
        <v>238</v>
      </c>
      <c r="H492">
        <v>1</v>
      </c>
      <c r="I492" s="5">
        <v>52.386554621848745</v>
      </c>
      <c r="J492" s="5">
        <f t="shared" si="7"/>
        <v>52.386554621848745</v>
      </c>
      <c r="K492" s="6">
        <v>12205</v>
      </c>
      <c r="L492" s="6" t="s">
        <v>21</v>
      </c>
      <c r="M492" s="6" t="s">
        <v>240</v>
      </c>
      <c r="N492" t="s">
        <v>35</v>
      </c>
      <c r="O492" t="s">
        <v>26</v>
      </c>
    </row>
    <row r="493" spans="1:15" x14ac:dyDescent="0.45">
      <c r="A493">
        <v>12408942</v>
      </c>
      <c r="B493" s="4">
        <v>44237</v>
      </c>
      <c r="C493">
        <v>6698519</v>
      </c>
      <c r="D493">
        <v>14002</v>
      </c>
      <c r="E493" t="s">
        <v>233</v>
      </c>
      <c r="F493" t="s">
        <v>237</v>
      </c>
      <c r="G493" t="s">
        <v>238</v>
      </c>
      <c r="H493">
        <v>1</v>
      </c>
      <c r="I493" s="5">
        <v>62.042016806722692</v>
      </c>
      <c r="J493" s="5">
        <f t="shared" si="7"/>
        <v>62.042016806722692</v>
      </c>
      <c r="K493" s="6">
        <v>40470</v>
      </c>
      <c r="L493" s="6" t="s">
        <v>28</v>
      </c>
      <c r="M493" s="6" t="s">
        <v>29</v>
      </c>
      <c r="N493" t="s">
        <v>15</v>
      </c>
      <c r="O493" t="s">
        <v>26</v>
      </c>
    </row>
    <row r="494" spans="1:15" x14ac:dyDescent="0.45">
      <c r="A494">
        <v>64250568</v>
      </c>
      <c r="B494" s="4">
        <v>44236</v>
      </c>
      <c r="C494">
        <v>5923134</v>
      </c>
      <c r="D494">
        <v>11400</v>
      </c>
      <c r="E494" t="s">
        <v>204</v>
      </c>
      <c r="F494" t="s">
        <v>150</v>
      </c>
      <c r="G494" t="s">
        <v>155</v>
      </c>
      <c r="H494">
        <v>3</v>
      </c>
      <c r="I494" s="5">
        <v>63.857142857142854</v>
      </c>
      <c r="J494" s="5">
        <f t="shared" si="7"/>
        <v>191.57142857142856</v>
      </c>
      <c r="K494" s="6">
        <v>48477</v>
      </c>
      <c r="L494" s="6" t="s">
        <v>28</v>
      </c>
      <c r="M494" s="6" t="s">
        <v>29</v>
      </c>
      <c r="N494" t="s">
        <v>32</v>
      </c>
      <c r="O494" t="s">
        <v>18</v>
      </c>
    </row>
    <row r="495" spans="1:15" x14ac:dyDescent="0.45">
      <c r="A495">
        <v>10876716</v>
      </c>
      <c r="B495" s="4">
        <v>44236</v>
      </c>
      <c r="C495">
        <v>9765051</v>
      </c>
      <c r="D495">
        <v>14003</v>
      </c>
      <c r="E495" t="s">
        <v>236</v>
      </c>
      <c r="F495" t="s">
        <v>237</v>
      </c>
      <c r="G495" t="s">
        <v>238</v>
      </c>
      <c r="H495">
        <v>1</v>
      </c>
      <c r="I495" s="5">
        <v>52.386554621848745</v>
      </c>
      <c r="J495" s="5">
        <f t="shared" si="7"/>
        <v>52.386554621848745</v>
      </c>
      <c r="K495" s="6">
        <v>10553</v>
      </c>
      <c r="L495" s="6" t="s">
        <v>21</v>
      </c>
      <c r="M495" s="6" t="s">
        <v>240</v>
      </c>
      <c r="N495" t="s">
        <v>35</v>
      </c>
      <c r="O495" t="s">
        <v>16</v>
      </c>
    </row>
    <row r="496" spans="1:15" x14ac:dyDescent="0.45">
      <c r="A496">
        <v>30542060</v>
      </c>
      <c r="B496" s="4">
        <v>44235</v>
      </c>
      <c r="C496">
        <v>1343812</v>
      </c>
      <c r="D496">
        <v>12058</v>
      </c>
      <c r="E496" t="s">
        <v>210</v>
      </c>
      <c r="F496" t="s">
        <v>151</v>
      </c>
      <c r="G496" t="s">
        <v>155</v>
      </c>
      <c r="H496">
        <v>1</v>
      </c>
      <c r="I496" s="5">
        <v>267.218487394958</v>
      </c>
      <c r="J496" s="5">
        <f t="shared" si="7"/>
        <v>267.218487394958</v>
      </c>
      <c r="K496" s="6">
        <v>93047</v>
      </c>
      <c r="L496" s="6" t="s">
        <v>13</v>
      </c>
      <c r="M496" s="6" t="s">
        <v>27</v>
      </c>
      <c r="N496" t="s">
        <v>32</v>
      </c>
      <c r="O496" t="s">
        <v>16</v>
      </c>
    </row>
    <row r="497" spans="1:15" x14ac:dyDescent="0.45">
      <c r="A497">
        <v>49840192</v>
      </c>
      <c r="B497" s="4">
        <v>44235</v>
      </c>
      <c r="C497">
        <v>4784033</v>
      </c>
      <c r="D497">
        <v>12899</v>
      </c>
      <c r="E497" t="s">
        <v>177</v>
      </c>
      <c r="F497" t="s">
        <v>151</v>
      </c>
      <c r="G497" t="s">
        <v>155</v>
      </c>
      <c r="H497">
        <v>1</v>
      </c>
      <c r="I497" s="5">
        <v>268.05882352941177</v>
      </c>
      <c r="J497" s="5">
        <f t="shared" si="7"/>
        <v>268.05882352941177</v>
      </c>
      <c r="K497" s="6">
        <v>71717</v>
      </c>
      <c r="L497" s="6" t="s">
        <v>13</v>
      </c>
      <c r="M497" s="6" t="s">
        <v>14</v>
      </c>
      <c r="N497" t="s">
        <v>23</v>
      </c>
      <c r="O497" t="s">
        <v>16</v>
      </c>
    </row>
    <row r="498" spans="1:15" x14ac:dyDescent="0.45">
      <c r="A498">
        <v>96950086</v>
      </c>
      <c r="B498" s="4">
        <v>44235</v>
      </c>
      <c r="C498">
        <v>4312829</v>
      </c>
      <c r="D498">
        <v>12098</v>
      </c>
      <c r="E498" t="s">
        <v>212</v>
      </c>
      <c r="F498" t="s">
        <v>151</v>
      </c>
      <c r="G498" t="s">
        <v>154</v>
      </c>
      <c r="H498">
        <v>2</v>
      </c>
      <c r="I498" s="5">
        <v>257.97478991596643</v>
      </c>
      <c r="J498" s="5">
        <f t="shared" si="7"/>
        <v>515.94957983193285</v>
      </c>
      <c r="K498" s="6">
        <v>95163</v>
      </c>
      <c r="L498" s="6" t="s">
        <v>13</v>
      </c>
      <c r="M498" s="6" t="s">
        <v>27</v>
      </c>
      <c r="N498" t="s">
        <v>17</v>
      </c>
      <c r="O498" t="s">
        <v>57</v>
      </c>
    </row>
    <row r="499" spans="1:15" x14ac:dyDescent="0.45">
      <c r="A499">
        <v>96950086</v>
      </c>
      <c r="B499" s="4">
        <v>44235</v>
      </c>
      <c r="C499">
        <v>4312829</v>
      </c>
      <c r="D499">
        <v>10331</v>
      </c>
      <c r="E499" t="s">
        <v>188</v>
      </c>
      <c r="F499" t="s">
        <v>174</v>
      </c>
      <c r="G499" t="s">
        <v>154</v>
      </c>
      <c r="H499">
        <v>2</v>
      </c>
      <c r="I499" s="5">
        <v>141.16806722689077</v>
      </c>
      <c r="J499" s="5">
        <f t="shared" si="7"/>
        <v>282.33613445378154</v>
      </c>
      <c r="K499" s="6">
        <v>95163</v>
      </c>
      <c r="L499" s="6" t="s">
        <v>13</v>
      </c>
      <c r="M499" s="6" t="s">
        <v>27</v>
      </c>
      <c r="N499" t="s">
        <v>17</v>
      </c>
      <c r="O499" t="s">
        <v>57</v>
      </c>
    </row>
    <row r="500" spans="1:15" x14ac:dyDescent="0.45">
      <c r="A500">
        <v>81089157</v>
      </c>
      <c r="B500" s="4">
        <v>44235</v>
      </c>
      <c r="C500">
        <v>9055570</v>
      </c>
      <c r="D500">
        <v>10828</v>
      </c>
      <c r="E500" t="s">
        <v>190</v>
      </c>
      <c r="F500" t="s">
        <v>174</v>
      </c>
      <c r="G500" t="s">
        <v>154</v>
      </c>
      <c r="H500">
        <v>2</v>
      </c>
      <c r="I500" s="5">
        <v>136.96638655462186</v>
      </c>
      <c r="J500" s="5">
        <f t="shared" si="7"/>
        <v>273.93277310924373</v>
      </c>
      <c r="K500" s="6">
        <v>79346</v>
      </c>
      <c r="L500" s="6" t="s">
        <v>13</v>
      </c>
      <c r="M500" s="6" t="s">
        <v>14</v>
      </c>
      <c r="N500" t="s">
        <v>23</v>
      </c>
      <c r="O500" t="s">
        <v>18</v>
      </c>
    </row>
    <row r="501" spans="1:15" x14ac:dyDescent="0.45">
      <c r="A501">
        <v>48872159</v>
      </c>
      <c r="B501" s="4">
        <v>44235</v>
      </c>
      <c r="C501">
        <v>3647993</v>
      </c>
      <c r="D501">
        <v>10339</v>
      </c>
      <c r="E501" t="s">
        <v>208</v>
      </c>
      <c r="F501" t="s">
        <v>174</v>
      </c>
      <c r="G501" t="s">
        <v>155</v>
      </c>
      <c r="H501">
        <v>3</v>
      </c>
      <c r="I501" s="5">
        <v>130.24369747899161</v>
      </c>
      <c r="J501" s="5">
        <f t="shared" si="7"/>
        <v>390.73109243697479</v>
      </c>
      <c r="K501" s="6">
        <v>18546</v>
      </c>
      <c r="L501" s="6" t="s">
        <v>19</v>
      </c>
      <c r="M501" s="6" t="s">
        <v>47</v>
      </c>
      <c r="N501" t="s">
        <v>17</v>
      </c>
      <c r="O501" t="s">
        <v>16</v>
      </c>
    </row>
    <row r="502" spans="1:15" x14ac:dyDescent="0.45">
      <c r="A502">
        <v>48872159</v>
      </c>
      <c r="B502" s="4">
        <v>44235</v>
      </c>
      <c r="C502">
        <v>3647993</v>
      </c>
      <c r="D502">
        <v>12086</v>
      </c>
      <c r="E502" t="s">
        <v>206</v>
      </c>
      <c r="F502" t="s">
        <v>151</v>
      </c>
      <c r="G502" t="s">
        <v>154</v>
      </c>
      <c r="H502">
        <v>3</v>
      </c>
      <c r="I502" s="5">
        <v>248.73109243697482</v>
      </c>
      <c r="J502" s="5">
        <f t="shared" si="7"/>
        <v>746.19327731092449</v>
      </c>
      <c r="K502" s="6">
        <v>18546</v>
      </c>
      <c r="L502" s="6" t="s">
        <v>19</v>
      </c>
      <c r="M502" s="6" t="s">
        <v>47</v>
      </c>
      <c r="N502" t="s">
        <v>17</v>
      </c>
      <c r="O502" t="s">
        <v>16</v>
      </c>
    </row>
    <row r="503" spans="1:15" x14ac:dyDescent="0.45">
      <c r="A503">
        <v>48872159</v>
      </c>
      <c r="B503" s="4">
        <v>44235</v>
      </c>
      <c r="C503">
        <v>3647993</v>
      </c>
      <c r="D503">
        <v>12153</v>
      </c>
      <c r="E503" t="s">
        <v>230</v>
      </c>
      <c r="F503" t="s">
        <v>151</v>
      </c>
      <c r="G503" t="s">
        <v>154</v>
      </c>
      <c r="H503">
        <v>3</v>
      </c>
      <c r="I503" s="5">
        <v>247.89075630252103</v>
      </c>
      <c r="J503" s="5">
        <f t="shared" si="7"/>
        <v>743.67226890756308</v>
      </c>
      <c r="K503" s="6">
        <v>18546</v>
      </c>
      <c r="L503" s="6" t="s">
        <v>19</v>
      </c>
      <c r="M503" s="6" t="s">
        <v>47</v>
      </c>
      <c r="N503" t="s">
        <v>17</v>
      </c>
      <c r="O503" t="s">
        <v>16</v>
      </c>
    </row>
    <row r="504" spans="1:15" x14ac:dyDescent="0.45">
      <c r="A504">
        <v>96950086</v>
      </c>
      <c r="B504" s="4">
        <v>44235</v>
      </c>
      <c r="C504">
        <v>4312829</v>
      </c>
      <c r="D504">
        <v>13363</v>
      </c>
      <c r="E504" t="s">
        <v>213</v>
      </c>
      <c r="F504" t="s">
        <v>152</v>
      </c>
      <c r="G504" t="s">
        <v>154</v>
      </c>
      <c r="H504">
        <v>2</v>
      </c>
      <c r="I504" s="5">
        <v>116.79831932773111</v>
      </c>
      <c r="J504" s="5">
        <f t="shared" si="7"/>
        <v>233.59663865546221</v>
      </c>
      <c r="K504" s="6">
        <v>95163</v>
      </c>
      <c r="L504" s="6" t="s">
        <v>13</v>
      </c>
      <c r="M504" s="6" t="s">
        <v>27</v>
      </c>
      <c r="N504" t="s">
        <v>17</v>
      </c>
      <c r="O504" t="s">
        <v>57</v>
      </c>
    </row>
    <row r="505" spans="1:15" x14ac:dyDescent="0.45">
      <c r="A505">
        <v>49840192</v>
      </c>
      <c r="B505" s="4">
        <v>44235</v>
      </c>
      <c r="C505">
        <v>4784033</v>
      </c>
      <c r="D505">
        <v>13651</v>
      </c>
      <c r="E505" t="s">
        <v>197</v>
      </c>
      <c r="F505" t="s">
        <v>152</v>
      </c>
      <c r="G505" t="s">
        <v>154</v>
      </c>
      <c r="H505">
        <v>2</v>
      </c>
      <c r="I505" s="5">
        <v>112.5966386554622</v>
      </c>
      <c r="J505" s="5">
        <f t="shared" si="7"/>
        <v>225.1932773109244</v>
      </c>
      <c r="K505" s="6">
        <v>71717</v>
      </c>
      <c r="L505" s="6" t="s">
        <v>13</v>
      </c>
      <c r="M505" s="6" t="s">
        <v>14</v>
      </c>
      <c r="N505" t="s">
        <v>23</v>
      </c>
      <c r="O505" t="s">
        <v>16</v>
      </c>
    </row>
    <row r="506" spans="1:15" x14ac:dyDescent="0.45">
      <c r="A506">
        <v>49840192</v>
      </c>
      <c r="B506" s="4">
        <v>44235</v>
      </c>
      <c r="C506">
        <v>4784033</v>
      </c>
      <c r="D506">
        <v>11156</v>
      </c>
      <c r="E506" t="s">
        <v>193</v>
      </c>
      <c r="F506" t="s">
        <v>150</v>
      </c>
      <c r="G506" t="s">
        <v>154</v>
      </c>
      <c r="H506">
        <v>2</v>
      </c>
      <c r="I506" s="5">
        <v>74.78151260504201</v>
      </c>
      <c r="J506" s="5">
        <f t="shared" si="7"/>
        <v>149.56302521008402</v>
      </c>
      <c r="K506" s="6">
        <v>71717</v>
      </c>
      <c r="L506" s="6" t="s">
        <v>13</v>
      </c>
      <c r="M506" s="6" t="s">
        <v>14</v>
      </c>
      <c r="N506" t="s">
        <v>23</v>
      </c>
      <c r="O506" t="s">
        <v>16</v>
      </c>
    </row>
    <row r="507" spans="1:15" x14ac:dyDescent="0.45">
      <c r="A507">
        <v>30542060</v>
      </c>
      <c r="B507" s="4">
        <v>44235</v>
      </c>
      <c r="C507">
        <v>1343812</v>
      </c>
      <c r="D507">
        <v>11036</v>
      </c>
      <c r="E507" t="s">
        <v>227</v>
      </c>
      <c r="F507" t="s">
        <v>150</v>
      </c>
      <c r="G507" t="s">
        <v>155</v>
      </c>
      <c r="H507">
        <v>2</v>
      </c>
      <c r="I507" s="5">
        <v>68.058823529411768</v>
      </c>
      <c r="J507" s="5">
        <f t="shared" si="7"/>
        <v>136.11764705882354</v>
      </c>
      <c r="K507" s="6">
        <v>93047</v>
      </c>
      <c r="L507" s="6" t="s">
        <v>13</v>
      </c>
      <c r="M507" s="6" t="s">
        <v>27</v>
      </c>
      <c r="N507" t="s">
        <v>32</v>
      </c>
      <c r="O507" t="s">
        <v>16</v>
      </c>
    </row>
    <row r="508" spans="1:15" x14ac:dyDescent="0.45">
      <c r="A508">
        <v>92842875</v>
      </c>
      <c r="B508" s="4">
        <v>44234</v>
      </c>
      <c r="C508">
        <v>8234227</v>
      </c>
      <c r="D508">
        <v>12098</v>
      </c>
      <c r="E508" t="s">
        <v>212</v>
      </c>
      <c r="F508" t="s">
        <v>151</v>
      </c>
      <c r="G508" t="s">
        <v>154</v>
      </c>
      <c r="H508">
        <v>1</v>
      </c>
      <c r="I508" s="5">
        <v>257.97478991596643</v>
      </c>
      <c r="J508" s="5">
        <f t="shared" si="7"/>
        <v>257.97478991596643</v>
      </c>
      <c r="K508" s="6">
        <v>84494</v>
      </c>
      <c r="L508" s="6" t="s">
        <v>13</v>
      </c>
      <c r="M508" s="6" t="s">
        <v>27</v>
      </c>
      <c r="N508" t="s">
        <v>17</v>
      </c>
      <c r="O508" t="s">
        <v>26</v>
      </c>
    </row>
    <row r="509" spans="1:15" x14ac:dyDescent="0.45">
      <c r="A509">
        <v>18123839</v>
      </c>
      <c r="B509" s="4">
        <v>44234</v>
      </c>
      <c r="C509">
        <v>1146295</v>
      </c>
      <c r="D509">
        <v>13653</v>
      </c>
      <c r="E509" t="s">
        <v>196</v>
      </c>
      <c r="F509" t="s">
        <v>152</v>
      </c>
      <c r="G509" t="s">
        <v>155</v>
      </c>
      <c r="H509">
        <v>3</v>
      </c>
      <c r="I509" s="5">
        <v>121.00000000000001</v>
      </c>
      <c r="J509" s="5">
        <f t="shared" si="7"/>
        <v>363.00000000000006</v>
      </c>
      <c r="K509" s="6">
        <v>74722</v>
      </c>
      <c r="L509" s="6" t="s">
        <v>13</v>
      </c>
      <c r="M509" s="6" t="s">
        <v>14</v>
      </c>
      <c r="N509" t="s">
        <v>15</v>
      </c>
      <c r="O509" t="s">
        <v>16</v>
      </c>
    </row>
    <row r="510" spans="1:15" x14ac:dyDescent="0.45">
      <c r="A510">
        <v>16630469</v>
      </c>
      <c r="B510" s="4">
        <v>44234</v>
      </c>
      <c r="C510">
        <v>6621982</v>
      </c>
      <c r="D510">
        <v>13685</v>
      </c>
      <c r="E510" t="s">
        <v>181</v>
      </c>
      <c r="F510" t="s">
        <v>152</v>
      </c>
      <c r="G510" t="s">
        <v>155</v>
      </c>
      <c r="H510">
        <v>2</v>
      </c>
      <c r="I510" s="5">
        <v>122.68067226890757</v>
      </c>
      <c r="J510" s="5">
        <f t="shared" si="7"/>
        <v>245.36134453781514</v>
      </c>
      <c r="K510" s="6">
        <v>76437</v>
      </c>
      <c r="L510" s="6" t="s">
        <v>13</v>
      </c>
      <c r="M510" s="6" t="s">
        <v>14</v>
      </c>
      <c r="N510" t="s">
        <v>32</v>
      </c>
      <c r="O510" t="s">
        <v>16</v>
      </c>
    </row>
    <row r="511" spans="1:15" x14ac:dyDescent="0.45">
      <c r="A511">
        <v>38899395</v>
      </c>
      <c r="B511" s="4">
        <v>44234</v>
      </c>
      <c r="C511">
        <v>4597512</v>
      </c>
      <c r="D511">
        <v>11156</v>
      </c>
      <c r="E511" t="s">
        <v>193</v>
      </c>
      <c r="F511" t="s">
        <v>150</v>
      </c>
      <c r="G511" t="s">
        <v>154</v>
      </c>
      <c r="H511">
        <v>3</v>
      </c>
      <c r="I511" s="5">
        <v>74.78151260504201</v>
      </c>
      <c r="J511" s="5">
        <f t="shared" si="7"/>
        <v>224.34453781512605</v>
      </c>
      <c r="K511" s="6" t="s">
        <v>103</v>
      </c>
      <c r="L511" s="6" t="s">
        <v>21</v>
      </c>
      <c r="M511" s="6" t="s">
        <v>22</v>
      </c>
      <c r="N511" t="s">
        <v>32</v>
      </c>
      <c r="O511" t="s">
        <v>16</v>
      </c>
    </row>
    <row r="512" spans="1:15" x14ac:dyDescent="0.45">
      <c r="A512">
        <v>38899395</v>
      </c>
      <c r="B512" s="4">
        <v>44234</v>
      </c>
      <c r="C512">
        <v>4597512</v>
      </c>
      <c r="D512">
        <v>12153</v>
      </c>
      <c r="E512" t="s">
        <v>230</v>
      </c>
      <c r="F512" t="s">
        <v>151</v>
      </c>
      <c r="G512" t="s">
        <v>154</v>
      </c>
      <c r="H512">
        <v>3</v>
      </c>
      <c r="I512" s="5">
        <v>247.89075630252103</v>
      </c>
      <c r="J512" s="5">
        <f t="shared" si="7"/>
        <v>743.67226890756308</v>
      </c>
      <c r="K512" s="6" t="s">
        <v>103</v>
      </c>
      <c r="L512" s="6" t="s">
        <v>21</v>
      </c>
      <c r="M512" s="6" t="s">
        <v>22</v>
      </c>
      <c r="N512" t="s">
        <v>32</v>
      </c>
      <c r="O512" t="s">
        <v>16</v>
      </c>
    </row>
    <row r="513" spans="1:15" x14ac:dyDescent="0.45">
      <c r="A513">
        <v>92842875</v>
      </c>
      <c r="B513" s="4">
        <v>44234</v>
      </c>
      <c r="C513">
        <v>8234227</v>
      </c>
      <c r="D513">
        <v>11156</v>
      </c>
      <c r="E513" t="s">
        <v>193</v>
      </c>
      <c r="F513" t="s">
        <v>150</v>
      </c>
      <c r="G513" t="s">
        <v>154</v>
      </c>
      <c r="H513">
        <v>3</v>
      </c>
      <c r="I513" s="5">
        <v>74.78151260504201</v>
      </c>
      <c r="J513" s="5">
        <f t="shared" si="7"/>
        <v>224.34453781512605</v>
      </c>
      <c r="K513" s="6">
        <v>84494</v>
      </c>
      <c r="L513" s="6" t="s">
        <v>13</v>
      </c>
      <c r="M513" s="6" t="s">
        <v>27</v>
      </c>
      <c r="N513" t="s">
        <v>17</v>
      </c>
      <c r="O513" t="s">
        <v>26</v>
      </c>
    </row>
    <row r="514" spans="1:15" x14ac:dyDescent="0.45">
      <c r="A514">
        <v>92842875</v>
      </c>
      <c r="B514" s="4">
        <v>44234</v>
      </c>
      <c r="C514">
        <v>8234227</v>
      </c>
      <c r="D514">
        <v>10198</v>
      </c>
      <c r="E514" t="s">
        <v>222</v>
      </c>
      <c r="F514" t="s">
        <v>174</v>
      </c>
      <c r="G514" t="s">
        <v>155</v>
      </c>
      <c r="H514">
        <v>1</v>
      </c>
      <c r="I514" s="5">
        <v>130.24369747899161</v>
      </c>
      <c r="J514" s="5">
        <f t="shared" ref="J514:J577" si="8">H514*I514</f>
        <v>130.24369747899161</v>
      </c>
      <c r="K514" s="6">
        <v>84494</v>
      </c>
      <c r="L514" s="6" t="s">
        <v>13</v>
      </c>
      <c r="M514" s="6" t="s">
        <v>27</v>
      </c>
      <c r="N514" t="s">
        <v>17</v>
      </c>
      <c r="O514" t="s">
        <v>26</v>
      </c>
    </row>
    <row r="515" spans="1:15" x14ac:dyDescent="0.45">
      <c r="A515">
        <v>16630469</v>
      </c>
      <c r="B515" s="4">
        <v>44234</v>
      </c>
      <c r="C515">
        <v>6621982</v>
      </c>
      <c r="D515">
        <v>11561</v>
      </c>
      <c r="E515" t="s">
        <v>187</v>
      </c>
      <c r="F515" t="s">
        <v>150</v>
      </c>
      <c r="G515" t="s">
        <v>154</v>
      </c>
      <c r="H515">
        <v>2</v>
      </c>
      <c r="I515" s="5">
        <v>66.378151260504197</v>
      </c>
      <c r="J515" s="5">
        <f t="shared" si="8"/>
        <v>132.75630252100839</v>
      </c>
      <c r="K515" s="6">
        <v>76437</v>
      </c>
      <c r="L515" s="6" t="s">
        <v>13</v>
      </c>
      <c r="M515" s="6" t="s">
        <v>14</v>
      </c>
      <c r="N515" t="s">
        <v>32</v>
      </c>
      <c r="O515" t="s">
        <v>16</v>
      </c>
    </row>
    <row r="516" spans="1:15" x14ac:dyDescent="0.45">
      <c r="A516">
        <v>16630469</v>
      </c>
      <c r="B516" s="4">
        <v>44234</v>
      </c>
      <c r="C516">
        <v>6621982</v>
      </c>
      <c r="D516">
        <v>11400</v>
      </c>
      <c r="E516" t="s">
        <v>204</v>
      </c>
      <c r="F516" t="s">
        <v>150</v>
      </c>
      <c r="G516" t="s">
        <v>155</v>
      </c>
      <c r="H516">
        <v>2</v>
      </c>
      <c r="I516" s="5">
        <v>63.857142857142854</v>
      </c>
      <c r="J516" s="5">
        <f t="shared" si="8"/>
        <v>127.71428571428571</v>
      </c>
      <c r="K516" s="6">
        <v>76437</v>
      </c>
      <c r="L516" s="6" t="s">
        <v>13</v>
      </c>
      <c r="M516" s="6" t="s">
        <v>14</v>
      </c>
      <c r="N516" t="s">
        <v>32</v>
      </c>
      <c r="O516" t="s">
        <v>16</v>
      </c>
    </row>
    <row r="517" spans="1:15" x14ac:dyDescent="0.45">
      <c r="A517">
        <v>11077524</v>
      </c>
      <c r="B517" s="4">
        <v>44234</v>
      </c>
      <c r="C517">
        <v>3874649</v>
      </c>
      <c r="D517">
        <v>14003</v>
      </c>
      <c r="E517" t="s">
        <v>236</v>
      </c>
      <c r="F517" t="s">
        <v>237</v>
      </c>
      <c r="G517" t="s">
        <v>238</v>
      </c>
      <c r="H517">
        <v>1</v>
      </c>
      <c r="I517" s="5">
        <v>52.386554621848745</v>
      </c>
      <c r="J517" s="5">
        <f t="shared" si="8"/>
        <v>52.386554621848745</v>
      </c>
      <c r="K517" s="6">
        <v>20251</v>
      </c>
      <c r="L517" s="6" t="s">
        <v>19</v>
      </c>
      <c r="M517" s="6" t="s">
        <v>239</v>
      </c>
      <c r="N517" t="s">
        <v>17</v>
      </c>
      <c r="O517" t="s">
        <v>18</v>
      </c>
    </row>
    <row r="518" spans="1:15" x14ac:dyDescent="0.45">
      <c r="A518">
        <v>48203463</v>
      </c>
      <c r="B518" s="4">
        <v>44233</v>
      </c>
      <c r="C518">
        <v>6101191</v>
      </c>
      <c r="D518">
        <v>11040</v>
      </c>
      <c r="E518" t="s">
        <v>191</v>
      </c>
      <c r="F518" t="s">
        <v>150</v>
      </c>
      <c r="G518" t="s">
        <v>155</v>
      </c>
      <c r="H518">
        <v>3</v>
      </c>
      <c r="I518" s="5">
        <v>65.537815126050418</v>
      </c>
      <c r="J518" s="5">
        <f t="shared" si="8"/>
        <v>196.61344537815125</v>
      </c>
      <c r="K518" s="6" t="s">
        <v>67</v>
      </c>
      <c r="L518" s="6" t="s">
        <v>21</v>
      </c>
      <c r="M518" s="6" t="s">
        <v>25</v>
      </c>
      <c r="N518" t="s">
        <v>35</v>
      </c>
      <c r="O518" t="s">
        <v>16</v>
      </c>
    </row>
    <row r="519" spans="1:15" x14ac:dyDescent="0.45">
      <c r="A519">
        <v>48203463</v>
      </c>
      <c r="B519" s="4">
        <v>44233</v>
      </c>
      <c r="C519">
        <v>6101191</v>
      </c>
      <c r="D519">
        <v>11175</v>
      </c>
      <c r="E519" t="s">
        <v>229</v>
      </c>
      <c r="F519" t="s">
        <v>150</v>
      </c>
      <c r="G519" t="s">
        <v>155</v>
      </c>
      <c r="H519">
        <v>3</v>
      </c>
      <c r="I519" s="5">
        <v>71.420168067226896</v>
      </c>
      <c r="J519" s="5">
        <f t="shared" si="8"/>
        <v>214.2605042016807</v>
      </c>
      <c r="K519" s="6" t="s">
        <v>67</v>
      </c>
      <c r="L519" s="6" t="s">
        <v>21</v>
      </c>
      <c r="M519" s="6" t="s">
        <v>25</v>
      </c>
      <c r="N519" t="s">
        <v>35</v>
      </c>
      <c r="O519" t="s">
        <v>16</v>
      </c>
    </row>
    <row r="520" spans="1:15" x14ac:dyDescent="0.45">
      <c r="A520">
        <v>48203463</v>
      </c>
      <c r="B520" s="4">
        <v>44233</v>
      </c>
      <c r="C520">
        <v>6101191</v>
      </c>
      <c r="D520">
        <v>13111</v>
      </c>
      <c r="E520" t="s">
        <v>178</v>
      </c>
      <c r="F520" t="s">
        <v>152</v>
      </c>
      <c r="G520" t="s">
        <v>155</v>
      </c>
      <c r="H520">
        <v>2</v>
      </c>
      <c r="I520" s="5">
        <v>113.43697478991598</v>
      </c>
      <c r="J520" s="5">
        <f t="shared" si="8"/>
        <v>226.87394957983196</v>
      </c>
      <c r="K520" s="6" t="s">
        <v>67</v>
      </c>
      <c r="L520" s="6" t="s">
        <v>21</v>
      </c>
      <c r="M520" s="6" t="s">
        <v>25</v>
      </c>
      <c r="N520" t="s">
        <v>35</v>
      </c>
      <c r="O520" t="s">
        <v>16</v>
      </c>
    </row>
    <row r="521" spans="1:15" x14ac:dyDescent="0.45">
      <c r="A521">
        <v>94639842</v>
      </c>
      <c r="B521" s="4">
        <v>44232</v>
      </c>
      <c r="C521">
        <v>8450455</v>
      </c>
      <c r="D521">
        <v>10331</v>
      </c>
      <c r="E521" t="s">
        <v>188</v>
      </c>
      <c r="F521" t="s">
        <v>174</v>
      </c>
      <c r="G521" t="s">
        <v>154</v>
      </c>
      <c r="H521">
        <v>2</v>
      </c>
      <c r="I521" s="5">
        <v>141.16806722689077</v>
      </c>
      <c r="J521" s="5">
        <f t="shared" si="8"/>
        <v>282.33613445378154</v>
      </c>
      <c r="K521" s="6">
        <v>53474</v>
      </c>
      <c r="L521" s="6" t="s">
        <v>28</v>
      </c>
      <c r="M521" s="6" t="s">
        <v>36</v>
      </c>
      <c r="N521" t="s">
        <v>32</v>
      </c>
      <c r="O521" t="s">
        <v>26</v>
      </c>
    </row>
    <row r="522" spans="1:15" x14ac:dyDescent="0.45">
      <c r="A522">
        <v>94639842</v>
      </c>
      <c r="B522" s="4">
        <v>44232</v>
      </c>
      <c r="C522">
        <v>8450455</v>
      </c>
      <c r="D522">
        <v>11400</v>
      </c>
      <c r="E522" t="s">
        <v>204</v>
      </c>
      <c r="F522" t="s">
        <v>150</v>
      </c>
      <c r="G522" t="s">
        <v>155</v>
      </c>
      <c r="H522">
        <v>2</v>
      </c>
      <c r="I522" s="5">
        <v>63.857142857142854</v>
      </c>
      <c r="J522" s="5">
        <f t="shared" si="8"/>
        <v>127.71428571428571</v>
      </c>
      <c r="K522" s="6">
        <v>53474</v>
      </c>
      <c r="L522" s="6" t="s">
        <v>28</v>
      </c>
      <c r="M522" s="6" t="s">
        <v>36</v>
      </c>
      <c r="N522" t="s">
        <v>32</v>
      </c>
      <c r="O522" t="s">
        <v>26</v>
      </c>
    </row>
    <row r="523" spans="1:15" x14ac:dyDescent="0.45">
      <c r="A523">
        <v>94639842</v>
      </c>
      <c r="B523" s="4">
        <v>44232</v>
      </c>
      <c r="C523">
        <v>8450455</v>
      </c>
      <c r="D523">
        <v>13337</v>
      </c>
      <c r="E523" t="s">
        <v>198</v>
      </c>
      <c r="F523" t="s">
        <v>152</v>
      </c>
      <c r="G523" t="s">
        <v>154</v>
      </c>
      <c r="H523">
        <v>3</v>
      </c>
      <c r="I523" s="5">
        <v>118.47899159663866</v>
      </c>
      <c r="J523" s="5">
        <f t="shared" si="8"/>
        <v>355.43697478991601</v>
      </c>
      <c r="K523" s="6">
        <v>53474</v>
      </c>
      <c r="L523" s="6" t="s">
        <v>28</v>
      </c>
      <c r="M523" s="6" t="s">
        <v>36</v>
      </c>
      <c r="N523" t="s">
        <v>32</v>
      </c>
      <c r="O523" t="s">
        <v>26</v>
      </c>
    </row>
    <row r="524" spans="1:15" x14ac:dyDescent="0.45">
      <c r="A524">
        <v>10865175</v>
      </c>
      <c r="B524" s="4">
        <v>44232</v>
      </c>
      <c r="C524">
        <v>8234227</v>
      </c>
      <c r="D524">
        <v>14002</v>
      </c>
      <c r="E524" t="s">
        <v>233</v>
      </c>
      <c r="F524" t="s">
        <v>237</v>
      </c>
      <c r="G524" t="s">
        <v>238</v>
      </c>
      <c r="H524">
        <v>1</v>
      </c>
      <c r="I524" s="5">
        <v>62.042016806722692</v>
      </c>
      <c r="J524" s="5">
        <f t="shared" si="8"/>
        <v>62.042016806722692</v>
      </c>
      <c r="K524" s="6">
        <v>13159</v>
      </c>
      <c r="L524" s="6" t="s">
        <v>21</v>
      </c>
      <c r="M524" s="6" t="s">
        <v>240</v>
      </c>
      <c r="N524" t="s">
        <v>17</v>
      </c>
      <c r="O524" t="s">
        <v>26</v>
      </c>
    </row>
    <row r="525" spans="1:15" x14ac:dyDescent="0.45">
      <c r="A525">
        <v>38100537</v>
      </c>
      <c r="B525" s="4">
        <v>44231</v>
      </c>
      <c r="C525">
        <v>5412544</v>
      </c>
      <c r="D525">
        <v>13405</v>
      </c>
      <c r="E525" t="s">
        <v>221</v>
      </c>
      <c r="F525" t="s">
        <v>152</v>
      </c>
      <c r="G525" t="s">
        <v>155</v>
      </c>
      <c r="H525">
        <v>3</v>
      </c>
      <c r="I525" s="5">
        <v>116.79831932773111</v>
      </c>
      <c r="J525" s="5">
        <f t="shared" si="8"/>
        <v>350.39495798319331</v>
      </c>
      <c r="K525" s="6">
        <v>79235</v>
      </c>
      <c r="L525" s="6" t="s">
        <v>13</v>
      </c>
      <c r="M525" s="6" t="s">
        <v>14</v>
      </c>
      <c r="N525" t="s">
        <v>23</v>
      </c>
      <c r="O525" t="s">
        <v>16</v>
      </c>
    </row>
    <row r="526" spans="1:15" x14ac:dyDescent="0.45">
      <c r="A526">
        <v>84728297</v>
      </c>
      <c r="B526" s="4">
        <v>44231</v>
      </c>
      <c r="C526">
        <v>2534401</v>
      </c>
      <c r="D526">
        <v>10722</v>
      </c>
      <c r="E526" t="s">
        <v>192</v>
      </c>
      <c r="F526" t="s">
        <v>174</v>
      </c>
      <c r="G526" t="s">
        <v>154</v>
      </c>
      <c r="H526">
        <v>2</v>
      </c>
      <c r="I526" s="5">
        <v>136.96638655462186</v>
      </c>
      <c r="J526" s="5">
        <f t="shared" si="8"/>
        <v>273.93277310924373</v>
      </c>
      <c r="K526" s="6">
        <v>83714</v>
      </c>
      <c r="L526" s="6" t="s">
        <v>13</v>
      </c>
      <c r="M526" s="6" t="s">
        <v>27</v>
      </c>
      <c r="N526" t="s">
        <v>32</v>
      </c>
      <c r="O526" t="s">
        <v>18</v>
      </c>
    </row>
    <row r="527" spans="1:15" x14ac:dyDescent="0.45">
      <c r="A527">
        <v>84728297</v>
      </c>
      <c r="B527" s="4">
        <v>44231</v>
      </c>
      <c r="C527">
        <v>2534401</v>
      </c>
      <c r="D527">
        <v>10557</v>
      </c>
      <c r="E527" t="s">
        <v>215</v>
      </c>
      <c r="F527" t="s">
        <v>174</v>
      </c>
      <c r="G527" t="s">
        <v>154</v>
      </c>
      <c r="H527">
        <v>2</v>
      </c>
      <c r="I527" s="5">
        <v>132.76470588235296</v>
      </c>
      <c r="J527" s="5">
        <f t="shared" si="8"/>
        <v>265.52941176470591</v>
      </c>
      <c r="K527" s="6">
        <v>83714</v>
      </c>
      <c r="L527" s="6" t="s">
        <v>13</v>
      </c>
      <c r="M527" s="6" t="s">
        <v>27</v>
      </c>
      <c r="N527" t="s">
        <v>32</v>
      </c>
      <c r="O527" t="s">
        <v>18</v>
      </c>
    </row>
    <row r="528" spans="1:15" x14ac:dyDescent="0.45">
      <c r="A528">
        <v>42706331</v>
      </c>
      <c r="B528" s="4">
        <v>44231</v>
      </c>
      <c r="C528">
        <v>8985277</v>
      </c>
      <c r="D528">
        <v>13394</v>
      </c>
      <c r="E528" t="s">
        <v>214</v>
      </c>
      <c r="F528" t="s">
        <v>152</v>
      </c>
      <c r="G528" t="s">
        <v>154</v>
      </c>
      <c r="H528">
        <v>2</v>
      </c>
      <c r="I528" s="5">
        <v>123.52100840336136</v>
      </c>
      <c r="J528" s="5">
        <f t="shared" si="8"/>
        <v>247.04201680672273</v>
      </c>
      <c r="K528" s="6">
        <v>39615</v>
      </c>
      <c r="L528" s="6" t="s">
        <v>21</v>
      </c>
      <c r="M528" s="6" t="s">
        <v>33</v>
      </c>
      <c r="N528" t="s">
        <v>23</v>
      </c>
      <c r="O528" t="s">
        <v>16</v>
      </c>
    </row>
    <row r="529" spans="1:15" x14ac:dyDescent="0.45">
      <c r="A529">
        <v>39802788</v>
      </c>
      <c r="B529" s="4">
        <v>44231</v>
      </c>
      <c r="C529">
        <v>5154243</v>
      </c>
      <c r="D529">
        <v>12086</v>
      </c>
      <c r="E529" t="s">
        <v>206</v>
      </c>
      <c r="F529" t="s">
        <v>151</v>
      </c>
      <c r="G529" t="s">
        <v>154</v>
      </c>
      <c r="H529">
        <v>2</v>
      </c>
      <c r="I529" s="5">
        <v>248.73109243697482</v>
      </c>
      <c r="J529" s="5">
        <f t="shared" si="8"/>
        <v>497.46218487394964</v>
      </c>
      <c r="K529" s="6">
        <v>32657</v>
      </c>
      <c r="L529" s="6" t="s">
        <v>28</v>
      </c>
      <c r="M529" s="6" t="s">
        <v>29</v>
      </c>
      <c r="N529" t="s">
        <v>23</v>
      </c>
      <c r="O529" t="s">
        <v>16</v>
      </c>
    </row>
    <row r="530" spans="1:15" x14ac:dyDescent="0.45">
      <c r="A530">
        <v>38100537</v>
      </c>
      <c r="B530" s="4">
        <v>44231</v>
      </c>
      <c r="C530">
        <v>5412544</v>
      </c>
      <c r="D530">
        <v>13111</v>
      </c>
      <c r="E530" t="s">
        <v>178</v>
      </c>
      <c r="F530" t="s">
        <v>152</v>
      </c>
      <c r="G530" t="s">
        <v>155</v>
      </c>
      <c r="H530">
        <v>2</v>
      </c>
      <c r="I530" s="5">
        <v>113.43697478991598</v>
      </c>
      <c r="J530" s="5">
        <f t="shared" si="8"/>
        <v>226.87394957983196</v>
      </c>
      <c r="K530" s="6">
        <v>79235</v>
      </c>
      <c r="L530" s="6" t="s">
        <v>13</v>
      </c>
      <c r="M530" s="6" t="s">
        <v>14</v>
      </c>
      <c r="N530" t="s">
        <v>23</v>
      </c>
      <c r="O530" t="s">
        <v>16</v>
      </c>
    </row>
    <row r="531" spans="1:15" x14ac:dyDescent="0.45">
      <c r="A531">
        <v>80397262</v>
      </c>
      <c r="B531" s="4">
        <v>44231</v>
      </c>
      <c r="C531">
        <v>9405463</v>
      </c>
      <c r="D531">
        <v>11777</v>
      </c>
      <c r="E531" t="s">
        <v>175</v>
      </c>
      <c r="F531" t="s">
        <v>150</v>
      </c>
      <c r="G531" t="s">
        <v>154</v>
      </c>
      <c r="H531">
        <v>3</v>
      </c>
      <c r="I531" s="5">
        <v>63.016806722689076</v>
      </c>
      <c r="J531" s="5">
        <f t="shared" si="8"/>
        <v>189.05042016806723</v>
      </c>
      <c r="K531" s="6">
        <v>92690</v>
      </c>
      <c r="L531" s="6" t="s">
        <v>13</v>
      </c>
      <c r="M531" s="6" t="s">
        <v>27</v>
      </c>
      <c r="N531" t="s">
        <v>17</v>
      </c>
      <c r="O531" t="s">
        <v>18</v>
      </c>
    </row>
    <row r="532" spans="1:15" x14ac:dyDescent="0.45">
      <c r="A532">
        <v>84728297</v>
      </c>
      <c r="B532" s="4">
        <v>44231</v>
      </c>
      <c r="C532">
        <v>2534401</v>
      </c>
      <c r="D532">
        <v>11175</v>
      </c>
      <c r="E532" t="s">
        <v>229</v>
      </c>
      <c r="F532" t="s">
        <v>150</v>
      </c>
      <c r="G532" t="s">
        <v>155</v>
      </c>
      <c r="H532">
        <v>2</v>
      </c>
      <c r="I532" s="5">
        <v>71.420168067226896</v>
      </c>
      <c r="J532" s="5">
        <f t="shared" si="8"/>
        <v>142.84033613445379</v>
      </c>
      <c r="K532" s="6">
        <v>83714</v>
      </c>
      <c r="L532" s="6" t="s">
        <v>13</v>
      </c>
      <c r="M532" s="6" t="s">
        <v>27</v>
      </c>
      <c r="N532" t="s">
        <v>32</v>
      </c>
      <c r="O532" t="s">
        <v>18</v>
      </c>
    </row>
    <row r="533" spans="1:15" x14ac:dyDescent="0.45">
      <c r="A533">
        <v>18206585</v>
      </c>
      <c r="B533" s="4">
        <v>44231</v>
      </c>
      <c r="C533">
        <v>9390018</v>
      </c>
      <c r="D533">
        <v>12710</v>
      </c>
      <c r="E533" t="s">
        <v>228</v>
      </c>
      <c r="F533" t="s">
        <v>151</v>
      </c>
      <c r="G533" t="s">
        <v>155</v>
      </c>
      <c r="H533">
        <v>2</v>
      </c>
      <c r="I533" s="5">
        <v>259.65546218487395</v>
      </c>
      <c r="J533" s="5">
        <f t="shared" si="8"/>
        <v>519.31092436974791</v>
      </c>
      <c r="K533" s="6">
        <v>64579</v>
      </c>
      <c r="L533" s="6" t="s">
        <v>28</v>
      </c>
      <c r="M533" s="6" t="s">
        <v>39</v>
      </c>
      <c r="N533" t="s">
        <v>15</v>
      </c>
      <c r="O533" t="s">
        <v>16</v>
      </c>
    </row>
    <row r="534" spans="1:15" x14ac:dyDescent="0.45">
      <c r="A534">
        <v>73019435</v>
      </c>
      <c r="B534" s="4">
        <v>44230</v>
      </c>
      <c r="C534">
        <v>9180643</v>
      </c>
      <c r="D534">
        <v>10430</v>
      </c>
      <c r="E534" t="s">
        <v>176</v>
      </c>
      <c r="F534" t="s">
        <v>174</v>
      </c>
      <c r="G534" t="s">
        <v>155</v>
      </c>
      <c r="H534">
        <v>3</v>
      </c>
      <c r="I534" s="5">
        <v>140.32773109243698</v>
      </c>
      <c r="J534" s="5">
        <f t="shared" si="8"/>
        <v>420.98319327731093</v>
      </c>
      <c r="K534" s="6">
        <v>65520</v>
      </c>
      <c r="L534" s="6" t="s">
        <v>28</v>
      </c>
      <c r="M534" s="6" t="s">
        <v>39</v>
      </c>
      <c r="N534" t="s">
        <v>15</v>
      </c>
      <c r="O534" t="s">
        <v>18</v>
      </c>
    </row>
    <row r="535" spans="1:15" x14ac:dyDescent="0.45">
      <c r="A535">
        <v>73019435</v>
      </c>
      <c r="B535" s="4">
        <v>44230</v>
      </c>
      <c r="C535">
        <v>9180643</v>
      </c>
      <c r="D535">
        <v>10339</v>
      </c>
      <c r="E535" t="s">
        <v>208</v>
      </c>
      <c r="F535" t="s">
        <v>174</v>
      </c>
      <c r="G535" t="s">
        <v>155</v>
      </c>
      <c r="H535">
        <v>3</v>
      </c>
      <c r="I535" s="5">
        <v>130.24369747899161</v>
      </c>
      <c r="J535" s="5">
        <f t="shared" si="8"/>
        <v>390.73109243697479</v>
      </c>
      <c r="K535" s="6">
        <v>65520</v>
      </c>
      <c r="L535" s="6" t="s">
        <v>28</v>
      </c>
      <c r="M535" s="6" t="s">
        <v>39</v>
      </c>
      <c r="N535" t="s">
        <v>15</v>
      </c>
      <c r="O535" t="s">
        <v>18</v>
      </c>
    </row>
    <row r="536" spans="1:15" x14ac:dyDescent="0.45">
      <c r="A536">
        <v>73019435</v>
      </c>
      <c r="B536" s="4">
        <v>44230</v>
      </c>
      <c r="C536">
        <v>9180643</v>
      </c>
      <c r="D536">
        <v>11561</v>
      </c>
      <c r="E536" t="s">
        <v>187</v>
      </c>
      <c r="F536" t="s">
        <v>150</v>
      </c>
      <c r="G536" t="s">
        <v>154</v>
      </c>
      <c r="H536">
        <v>3</v>
      </c>
      <c r="I536" s="5">
        <v>66.378151260504197</v>
      </c>
      <c r="J536" s="5">
        <f t="shared" si="8"/>
        <v>199.1344537815126</v>
      </c>
      <c r="K536" s="6">
        <v>65520</v>
      </c>
      <c r="L536" s="6" t="s">
        <v>28</v>
      </c>
      <c r="M536" s="6" t="s">
        <v>39</v>
      </c>
      <c r="N536" t="s">
        <v>15</v>
      </c>
      <c r="O536" t="s">
        <v>18</v>
      </c>
    </row>
    <row r="537" spans="1:15" x14ac:dyDescent="0.45">
      <c r="A537">
        <v>73019435</v>
      </c>
      <c r="B537" s="4">
        <v>44230</v>
      </c>
      <c r="C537">
        <v>9180643</v>
      </c>
      <c r="D537">
        <v>13337</v>
      </c>
      <c r="E537" t="s">
        <v>198</v>
      </c>
      <c r="F537" t="s">
        <v>152</v>
      </c>
      <c r="G537" t="s">
        <v>154</v>
      </c>
      <c r="H537">
        <v>3</v>
      </c>
      <c r="I537" s="5">
        <v>118.47899159663866</v>
      </c>
      <c r="J537" s="5">
        <f t="shared" si="8"/>
        <v>355.43697478991601</v>
      </c>
      <c r="K537" s="6">
        <v>65520</v>
      </c>
      <c r="L537" s="6" t="s">
        <v>28</v>
      </c>
      <c r="M537" s="6" t="s">
        <v>39</v>
      </c>
      <c r="N537" t="s">
        <v>15</v>
      </c>
      <c r="O537" t="s">
        <v>18</v>
      </c>
    </row>
    <row r="538" spans="1:15" x14ac:dyDescent="0.45">
      <c r="A538">
        <v>73019435</v>
      </c>
      <c r="B538" s="4">
        <v>44230</v>
      </c>
      <c r="C538">
        <v>9180643</v>
      </c>
      <c r="D538">
        <v>13320</v>
      </c>
      <c r="E538" t="s">
        <v>225</v>
      </c>
      <c r="F538" t="s">
        <v>152</v>
      </c>
      <c r="G538" t="s">
        <v>154</v>
      </c>
      <c r="H538">
        <v>2</v>
      </c>
      <c r="I538" s="5">
        <v>110.07563025210085</v>
      </c>
      <c r="J538" s="5">
        <f t="shared" si="8"/>
        <v>220.1512605042017</v>
      </c>
      <c r="K538" s="6">
        <v>65520</v>
      </c>
      <c r="L538" s="6" t="s">
        <v>28</v>
      </c>
      <c r="M538" s="6" t="s">
        <v>39</v>
      </c>
      <c r="N538" t="s">
        <v>15</v>
      </c>
      <c r="O538" t="s">
        <v>18</v>
      </c>
    </row>
    <row r="539" spans="1:15" x14ac:dyDescent="0.45">
      <c r="A539">
        <v>10043378</v>
      </c>
      <c r="B539" s="4">
        <v>44230</v>
      </c>
      <c r="C539">
        <v>5724539</v>
      </c>
      <c r="D539">
        <v>13685</v>
      </c>
      <c r="E539" t="s">
        <v>181</v>
      </c>
      <c r="F539" t="s">
        <v>152</v>
      </c>
      <c r="G539" t="s">
        <v>155</v>
      </c>
      <c r="H539">
        <v>2</v>
      </c>
      <c r="I539" s="5">
        <v>122.68067226890757</v>
      </c>
      <c r="J539" s="5">
        <f t="shared" si="8"/>
        <v>245.36134453781514</v>
      </c>
      <c r="K539" s="6">
        <v>73235</v>
      </c>
      <c r="L539" s="6" t="s">
        <v>13</v>
      </c>
      <c r="M539" s="6" t="s">
        <v>14</v>
      </c>
      <c r="N539" t="s">
        <v>35</v>
      </c>
      <c r="O539" t="s">
        <v>16</v>
      </c>
    </row>
    <row r="540" spans="1:15" x14ac:dyDescent="0.45">
      <c r="A540">
        <v>10043378</v>
      </c>
      <c r="B540" s="4">
        <v>44230</v>
      </c>
      <c r="C540">
        <v>5724539</v>
      </c>
      <c r="D540">
        <v>10181</v>
      </c>
      <c r="E540" t="s">
        <v>189</v>
      </c>
      <c r="F540" t="s">
        <v>174</v>
      </c>
      <c r="G540" t="s">
        <v>154</v>
      </c>
      <c r="H540">
        <v>1</v>
      </c>
      <c r="I540" s="5">
        <v>134.44537815126051</v>
      </c>
      <c r="J540" s="5">
        <f t="shared" si="8"/>
        <v>134.44537815126051</v>
      </c>
      <c r="K540" s="6">
        <v>73235</v>
      </c>
      <c r="L540" s="6" t="s">
        <v>13</v>
      </c>
      <c r="M540" s="6" t="s">
        <v>14</v>
      </c>
      <c r="N540" t="s">
        <v>35</v>
      </c>
      <c r="O540" t="s">
        <v>16</v>
      </c>
    </row>
    <row r="541" spans="1:15" x14ac:dyDescent="0.45">
      <c r="A541">
        <v>10043378</v>
      </c>
      <c r="B541" s="4">
        <v>44230</v>
      </c>
      <c r="C541">
        <v>5724539</v>
      </c>
      <c r="D541">
        <v>13111</v>
      </c>
      <c r="E541" t="s">
        <v>178</v>
      </c>
      <c r="F541" t="s">
        <v>152</v>
      </c>
      <c r="G541" t="s">
        <v>155</v>
      </c>
      <c r="H541">
        <v>1</v>
      </c>
      <c r="I541" s="5">
        <v>113.43697478991598</v>
      </c>
      <c r="J541" s="5">
        <f t="shared" si="8"/>
        <v>113.43697478991598</v>
      </c>
      <c r="K541" s="6">
        <v>73235</v>
      </c>
      <c r="L541" s="6" t="s">
        <v>13</v>
      </c>
      <c r="M541" s="6" t="s">
        <v>14</v>
      </c>
      <c r="N541" t="s">
        <v>35</v>
      </c>
      <c r="O541" t="s">
        <v>16</v>
      </c>
    </row>
    <row r="542" spans="1:15" x14ac:dyDescent="0.45">
      <c r="A542">
        <v>27718237</v>
      </c>
      <c r="B542" s="4">
        <v>44229</v>
      </c>
      <c r="C542">
        <v>9207340</v>
      </c>
      <c r="D542">
        <v>12098</v>
      </c>
      <c r="E542" t="s">
        <v>212</v>
      </c>
      <c r="F542" t="s">
        <v>151</v>
      </c>
      <c r="G542" t="s">
        <v>154</v>
      </c>
      <c r="H542">
        <v>2</v>
      </c>
      <c r="I542" s="5">
        <v>257.97478991596643</v>
      </c>
      <c r="J542" s="5">
        <f t="shared" si="8"/>
        <v>515.94957983193285</v>
      </c>
      <c r="K542" s="6">
        <v>83646</v>
      </c>
      <c r="L542" s="6" t="s">
        <v>13</v>
      </c>
      <c r="M542" s="6" t="s">
        <v>27</v>
      </c>
      <c r="N542" t="s">
        <v>32</v>
      </c>
      <c r="O542" t="s">
        <v>16</v>
      </c>
    </row>
    <row r="543" spans="1:15" x14ac:dyDescent="0.45">
      <c r="A543">
        <v>11042825</v>
      </c>
      <c r="B543" s="4">
        <v>44229</v>
      </c>
      <c r="C543">
        <v>6480523</v>
      </c>
      <c r="D543">
        <v>10331</v>
      </c>
      <c r="E543" t="s">
        <v>188</v>
      </c>
      <c r="F543" t="s">
        <v>174</v>
      </c>
      <c r="G543" t="s">
        <v>154</v>
      </c>
      <c r="H543">
        <v>3</v>
      </c>
      <c r="I543" s="5">
        <v>141.16806722689077</v>
      </c>
      <c r="J543" s="5">
        <f t="shared" si="8"/>
        <v>423.50420168067228</v>
      </c>
      <c r="K543" s="6" t="s">
        <v>44</v>
      </c>
      <c r="L543" s="6" t="s">
        <v>21</v>
      </c>
      <c r="M543" s="6" t="s">
        <v>25</v>
      </c>
      <c r="N543" t="s">
        <v>35</v>
      </c>
      <c r="O543" t="s">
        <v>16</v>
      </c>
    </row>
    <row r="544" spans="1:15" x14ac:dyDescent="0.45">
      <c r="A544">
        <v>11042825</v>
      </c>
      <c r="B544" s="4">
        <v>44229</v>
      </c>
      <c r="C544">
        <v>6480523</v>
      </c>
      <c r="D544">
        <v>11036</v>
      </c>
      <c r="E544" t="s">
        <v>227</v>
      </c>
      <c r="F544" t="s">
        <v>150</v>
      </c>
      <c r="G544" t="s">
        <v>155</v>
      </c>
      <c r="H544">
        <v>3</v>
      </c>
      <c r="I544" s="5">
        <v>68.058823529411768</v>
      </c>
      <c r="J544" s="5">
        <f t="shared" si="8"/>
        <v>204.1764705882353</v>
      </c>
      <c r="K544" s="6" t="s">
        <v>44</v>
      </c>
      <c r="L544" s="6" t="s">
        <v>21</v>
      </c>
      <c r="M544" s="6" t="s">
        <v>25</v>
      </c>
      <c r="N544" t="s">
        <v>35</v>
      </c>
      <c r="O544" t="s">
        <v>16</v>
      </c>
    </row>
    <row r="545" spans="1:15" x14ac:dyDescent="0.45">
      <c r="A545">
        <v>11042825</v>
      </c>
      <c r="B545" s="4">
        <v>44229</v>
      </c>
      <c r="C545">
        <v>6480523</v>
      </c>
      <c r="D545">
        <v>12058</v>
      </c>
      <c r="E545" t="s">
        <v>210</v>
      </c>
      <c r="F545" t="s">
        <v>151</v>
      </c>
      <c r="G545" t="s">
        <v>155</v>
      </c>
      <c r="H545">
        <v>3</v>
      </c>
      <c r="I545" s="5">
        <v>267.218487394958</v>
      </c>
      <c r="J545" s="5">
        <f t="shared" si="8"/>
        <v>801.65546218487407</v>
      </c>
      <c r="K545" s="6" t="s">
        <v>44</v>
      </c>
      <c r="L545" s="6" t="s">
        <v>21</v>
      </c>
      <c r="M545" s="6" t="s">
        <v>25</v>
      </c>
      <c r="N545" t="s">
        <v>35</v>
      </c>
      <c r="O545" t="s">
        <v>16</v>
      </c>
    </row>
    <row r="546" spans="1:15" x14ac:dyDescent="0.45">
      <c r="A546">
        <v>11042825</v>
      </c>
      <c r="B546" s="4">
        <v>44229</v>
      </c>
      <c r="C546">
        <v>6480523</v>
      </c>
      <c r="D546">
        <v>12735</v>
      </c>
      <c r="E546" t="s">
        <v>231</v>
      </c>
      <c r="F546" t="s">
        <v>151</v>
      </c>
      <c r="G546" t="s">
        <v>155</v>
      </c>
      <c r="H546">
        <v>3</v>
      </c>
      <c r="I546" s="5">
        <v>268.05882352941177</v>
      </c>
      <c r="J546" s="5">
        <f t="shared" si="8"/>
        <v>804.17647058823536</v>
      </c>
      <c r="K546" s="6" t="s">
        <v>44</v>
      </c>
      <c r="L546" s="6" t="s">
        <v>21</v>
      </c>
      <c r="M546" s="6" t="s">
        <v>25</v>
      </c>
      <c r="N546" t="s">
        <v>35</v>
      </c>
      <c r="O546" t="s">
        <v>16</v>
      </c>
    </row>
    <row r="547" spans="1:15" x14ac:dyDescent="0.45">
      <c r="A547">
        <v>11042825</v>
      </c>
      <c r="B547" s="4">
        <v>44229</v>
      </c>
      <c r="C547">
        <v>6480523</v>
      </c>
      <c r="D547">
        <v>13337</v>
      </c>
      <c r="E547" t="s">
        <v>198</v>
      </c>
      <c r="F547" t="s">
        <v>152</v>
      </c>
      <c r="G547" t="s">
        <v>154</v>
      </c>
      <c r="H547">
        <v>2</v>
      </c>
      <c r="I547" s="5">
        <v>118.47899159663866</v>
      </c>
      <c r="J547" s="5">
        <f t="shared" si="8"/>
        <v>236.95798319327733</v>
      </c>
      <c r="K547" s="6" t="s">
        <v>44</v>
      </c>
      <c r="L547" s="6" t="s">
        <v>21</v>
      </c>
      <c r="M547" s="6" t="s">
        <v>25</v>
      </c>
      <c r="N547" t="s">
        <v>35</v>
      </c>
      <c r="O547" t="s">
        <v>16</v>
      </c>
    </row>
    <row r="548" spans="1:15" x14ac:dyDescent="0.45">
      <c r="A548">
        <v>87134231</v>
      </c>
      <c r="B548" s="4">
        <v>44228</v>
      </c>
      <c r="C548">
        <v>8828372</v>
      </c>
      <c r="D548">
        <v>11561</v>
      </c>
      <c r="E548" t="s">
        <v>187</v>
      </c>
      <c r="F548" t="s">
        <v>150</v>
      </c>
      <c r="G548" t="s">
        <v>154</v>
      </c>
      <c r="H548">
        <v>3</v>
      </c>
      <c r="I548" s="5">
        <v>66.378151260504197</v>
      </c>
      <c r="J548" s="5">
        <f t="shared" si="8"/>
        <v>199.1344537815126</v>
      </c>
      <c r="K548" s="6">
        <v>37581</v>
      </c>
      <c r="L548" s="6" t="s">
        <v>19</v>
      </c>
      <c r="M548" s="6" t="s">
        <v>20</v>
      </c>
      <c r="N548" t="s">
        <v>32</v>
      </c>
      <c r="O548" t="s">
        <v>18</v>
      </c>
    </row>
    <row r="549" spans="1:15" x14ac:dyDescent="0.45">
      <c r="A549">
        <v>87134231</v>
      </c>
      <c r="B549" s="4">
        <v>44228</v>
      </c>
      <c r="C549">
        <v>8828372</v>
      </c>
      <c r="D549">
        <v>11156</v>
      </c>
      <c r="E549" t="s">
        <v>193</v>
      </c>
      <c r="F549" t="s">
        <v>150</v>
      </c>
      <c r="G549" t="s">
        <v>154</v>
      </c>
      <c r="H549">
        <v>2</v>
      </c>
      <c r="I549" s="5">
        <v>74.78151260504201</v>
      </c>
      <c r="J549" s="5">
        <f t="shared" si="8"/>
        <v>149.56302521008402</v>
      </c>
      <c r="K549" s="6">
        <v>37581</v>
      </c>
      <c r="L549" s="6" t="s">
        <v>19</v>
      </c>
      <c r="M549" s="6" t="s">
        <v>20</v>
      </c>
      <c r="N549" t="s">
        <v>32</v>
      </c>
      <c r="O549" t="s">
        <v>18</v>
      </c>
    </row>
    <row r="550" spans="1:15" x14ac:dyDescent="0.45">
      <c r="A550">
        <v>87134231</v>
      </c>
      <c r="B550" s="4">
        <v>44228</v>
      </c>
      <c r="C550">
        <v>8828372</v>
      </c>
      <c r="D550">
        <v>13653</v>
      </c>
      <c r="E550" t="s">
        <v>196</v>
      </c>
      <c r="F550" t="s">
        <v>152</v>
      </c>
      <c r="G550" t="s">
        <v>155</v>
      </c>
      <c r="H550">
        <v>2</v>
      </c>
      <c r="I550" s="5">
        <v>121.00000000000001</v>
      </c>
      <c r="J550" s="5">
        <f t="shared" si="8"/>
        <v>242.00000000000003</v>
      </c>
      <c r="K550" s="6">
        <v>37581</v>
      </c>
      <c r="L550" s="6" t="s">
        <v>19</v>
      </c>
      <c r="M550" s="6" t="s">
        <v>20</v>
      </c>
      <c r="N550" t="s">
        <v>32</v>
      </c>
      <c r="O550" t="s">
        <v>18</v>
      </c>
    </row>
    <row r="551" spans="1:15" x14ac:dyDescent="0.45">
      <c r="A551">
        <v>53067696</v>
      </c>
      <c r="B551" s="4">
        <v>44228</v>
      </c>
      <c r="C551">
        <v>2948433</v>
      </c>
      <c r="D551">
        <v>13302</v>
      </c>
      <c r="E551" t="s">
        <v>203</v>
      </c>
      <c r="F551" t="s">
        <v>152</v>
      </c>
      <c r="G551" t="s">
        <v>155</v>
      </c>
      <c r="H551">
        <v>2</v>
      </c>
      <c r="I551" s="5">
        <v>121.00000000000001</v>
      </c>
      <c r="J551" s="5">
        <f t="shared" si="8"/>
        <v>242.00000000000003</v>
      </c>
      <c r="K551" s="6" t="s">
        <v>49</v>
      </c>
      <c r="L551" s="6" t="s">
        <v>21</v>
      </c>
      <c r="M551" s="6" t="s">
        <v>33</v>
      </c>
      <c r="N551" t="s">
        <v>35</v>
      </c>
      <c r="O551" t="s">
        <v>16</v>
      </c>
    </row>
    <row r="552" spans="1:15" x14ac:dyDescent="0.45">
      <c r="A552">
        <v>53067696</v>
      </c>
      <c r="B552" s="4">
        <v>44228</v>
      </c>
      <c r="C552">
        <v>2948433</v>
      </c>
      <c r="D552">
        <v>13111</v>
      </c>
      <c r="E552" t="s">
        <v>178</v>
      </c>
      <c r="F552" t="s">
        <v>152</v>
      </c>
      <c r="G552" t="s">
        <v>155</v>
      </c>
      <c r="H552">
        <v>3</v>
      </c>
      <c r="I552" s="5">
        <v>113.43697478991598</v>
      </c>
      <c r="J552" s="5">
        <f t="shared" si="8"/>
        <v>340.31092436974791</v>
      </c>
      <c r="K552" s="6" t="s">
        <v>49</v>
      </c>
      <c r="L552" s="6" t="s">
        <v>21</v>
      </c>
      <c r="M552" s="6" t="s">
        <v>33</v>
      </c>
      <c r="N552" t="s">
        <v>35</v>
      </c>
      <c r="O552" t="s">
        <v>16</v>
      </c>
    </row>
    <row r="553" spans="1:15" x14ac:dyDescent="0.45">
      <c r="A553">
        <v>10306431</v>
      </c>
      <c r="B553" s="4">
        <v>44228</v>
      </c>
      <c r="C553">
        <v>5566808</v>
      </c>
      <c r="D553">
        <v>14002</v>
      </c>
      <c r="E553" t="s">
        <v>233</v>
      </c>
      <c r="F553" t="s">
        <v>237</v>
      </c>
      <c r="G553" t="s">
        <v>238</v>
      </c>
      <c r="H553">
        <v>1</v>
      </c>
      <c r="I553" s="5">
        <v>62.042016806722692</v>
      </c>
      <c r="J553" s="5">
        <f t="shared" si="8"/>
        <v>62.042016806722692</v>
      </c>
      <c r="K553" s="6">
        <v>22459</v>
      </c>
      <c r="L553" s="6" t="s">
        <v>19</v>
      </c>
      <c r="M553" s="6" t="s">
        <v>239</v>
      </c>
      <c r="N553" t="s">
        <v>32</v>
      </c>
      <c r="O553" t="s">
        <v>26</v>
      </c>
    </row>
    <row r="554" spans="1:15" x14ac:dyDescent="0.45">
      <c r="A554">
        <v>10456888</v>
      </c>
      <c r="B554" s="4">
        <v>44228</v>
      </c>
      <c r="C554">
        <v>2162291</v>
      </c>
      <c r="D554">
        <v>14003</v>
      </c>
      <c r="E554" t="s">
        <v>236</v>
      </c>
      <c r="F554" t="s">
        <v>237</v>
      </c>
      <c r="G554" t="s">
        <v>238</v>
      </c>
      <c r="H554">
        <v>1</v>
      </c>
      <c r="I554" s="5">
        <v>52.386554621848745</v>
      </c>
      <c r="J554" s="5">
        <f t="shared" si="8"/>
        <v>52.386554621848745</v>
      </c>
      <c r="K554" s="6">
        <v>28759</v>
      </c>
      <c r="L554" s="6" t="s">
        <v>19</v>
      </c>
      <c r="M554" s="6" t="s">
        <v>41</v>
      </c>
      <c r="N554" t="s">
        <v>32</v>
      </c>
      <c r="O554" t="s">
        <v>26</v>
      </c>
    </row>
    <row r="555" spans="1:15" x14ac:dyDescent="0.45">
      <c r="A555">
        <v>51342123</v>
      </c>
      <c r="B555" s="4">
        <v>44227</v>
      </c>
      <c r="C555">
        <v>5164090</v>
      </c>
      <c r="D555">
        <v>11431</v>
      </c>
      <c r="E555" t="s">
        <v>209</v>
      </c>
      <c r="F555" t="s">
        <v>150</v>
      </c>
      <c r="G555" t="s">
        <v>155</v>
      </c>
      <c r="H555">
        <v>3</v>
      </c>
      <c r="I555" s="5">
        <v>63.857142857142854</v>
      </c>
      <c r="J555" s="5">
        <f t="shared" si="8"/>
        <v>191.57142857142856</v>
      </c>
      <c r="K555" s="6">
        <v>56112</v>
      </c>
      <c r="L555" s="6" t="s">
        <v>28</v>
      </c>
      <c r="M555" s="6" t="s">
        <v>36</v>
      </c>
      <c r="N555" t="s">
        <v>23</v>
      </c>
      <c r="O555" t="s">
        <v>16</v>
      </c>
    </row>
    <row r="556" spans="1:15" x14ac:dyDescent="0.45">
      <c r="A556">
        <v>10093686</v>
      </c>
      <c r="B556" s="4">
        <v>44227</v>
      </c>
      <c r="C556">
        <v>7016681</v>
      </c>
      <c r="D556">
        <v>14003</v>
      </c>
      <c r="E556" t="s">
        <v>236</v>
      </c>
      <c r="F556" t="s">
        <v>237</v>
      </c>
      <c r="G556" t="s">
        <v>238</v>
      </c>
      <c r="H556">
        <v>1</v>
      </c>
      <c r="I556" s="5">
        <v>52.386554621848745</v>
      </c>
      <c r="J556" s="5">
        <f t="shared" si="8"/>
        <v>52.386554621848745</v>
      </c>
      <c r="K556" s="6">
        <v>53173</v>
      </c>
      <c r="L556" s="6" t="s">
        <v>28</v>
      </c>
      <c r="M556" s="6" t="s">
        <v>29</v>
      </c>
      <c r="N556" t="s">
        <v>35</v>
      </c>
      <c r="O556" t="s">
        <v>30</v>
      </c>
    </row>
    <row r="557" spans="1:15" x14ac:dyDescent="0.45">
      <c r="A557">
        <v>87472995</v>
      </c>
      <c r="B557" s="4">
        <v>44226</v>
      </c>
      <c r="C557">
        <v>1046143</v>
      </c>
      <c r="D557">
        <v>13653</v>
      </c>
      <c r="E557" t="s">
        <v>196</v>
      </c>
      <c r="F557" t="s">
        <v>152</v>
      </c>
      <c r="G557" t="s">
        <v>155</v>
      </c>
      <c r="H557">
        <v>2</v>
      </c>
      <c r="I557" s="5">
        <v>121.00000000000001</v>
      </c>
      <c r="J557" s="5">
        <f t="shared" si="8"/>
        <v>242.00000000000003</v>
      </c>
      <c r="K557" s="6" t="s">
        <v>24</v>
      </c>
      <c r="L557" s="6" t="s">
        <v>21</v>
      </c>
      <c r="M557" s="6" t="s">
        <v>25</v>
      </c>
      <c r="N557" t="s">
        <v>32</v>
      </c>
      <c r="O557" t="s">
        <v>18</v>
      </c>
    </row>
    <row r="558" spans="1:15" x14ac:dyDescent="0.45">
      <c r="A558">
        <v>67077070</v>
      </c>
      <c r="B558" s="4">
        <v>44225</v>
      </c>
      <c r="C558">
        <v>8777448</v>
      </c>
      <c r="D558">
        <v>11561</v>
      </c>
      <c r="E558" t="s">
        <v>187</v>
      </c>
      <c r="F558" t="s">
        <v>150</v>
      </c>
      <c r="G558" t="s">
        <v>154</v>
      </c>
      <c r="H558">
        <v>2</v>
      </c>
      <c r="I558" s="5">
        <v>66.378151260504197</v>
      </c>
      <c r="J558" s="5">
        <f t="shared" si="8"/>
        <v>132.75630252100839</v>
      </c>
      <c r="K558" s="6">
        <v>49545</v>
      </c>
      <c r="L558" s="6" t="s">
        <v>28</v>
      </c>
      <c r="M558" s="6" t="s">
        <v>29</v>
      </c>
      <c r="N558" t="s">
        <v>32</v>
      </c>
      <c r="O558" t="s">
        <v>18</v>
      </c>
    </row>
    <row r="559" spans="1:15" x14ac:dyDescent="0.45">
      <c r="A559">
        <v>67077070</v>
      </c>
      <c r="B559" s="4">
        <v>44225</v>
      </c>
      <c r="C559">
        <v>8777448</v>
      </c>
      <c r="D559">
        <v>11733</v>
      </c>
      <c r="E559" t="s">
        <v>182</v>
      </c>
      <c r="F559" t="s">
        <v>150</v>
      </c>
      <c r="G559" t="s">
        <v>155</v>
      </c>
      <c r="H559">
        <v>3</v>
      </c>
      <c r="I559" s="5">
        <v>73.100840336134453</v>
      </c>
      <c r="J559" s="5">
        <f t="shared" si="8"/>
        <v>219.30252100840335</v>
      </c>
      <c r="K559" s="6">
        <v>49545</v>
      </c>
      <c r="L559" s="6" t="s">
        <v>28</v>
      </c>
      <c r="M559" s="6" t="s">
        <v>29</v>
      </c>
      <c r="N559" t="s">
        <v>32</v>
      </c>
      <c r="O559" t="s">
        <v>18</v>
      </c>
    </row>
    <row r="560" spans="1:15" x14ac:dyDescent="0.45">
      <c r="A560">
        <v>67077070</v>
      </c>
      <c r="B560" s="4">
        <v>44225</v>
      </c>
      <c r="C560">
        <v>8777448</v>
      </c>
      <c r="D560">
        <v>12098</v>
      </c>
      <c r="E560" t="s">
        <v>212</v>
      </c>
      <c r="F560" t="s">
        <v>151</v>
      </c>
      <c r="G560" t="s">
        <v>154</v>
      </c>
      <c r="H560">
        <v>3</v>
      </c>
      <c r="I560" s="5">
        <v>257.97478991596643</v>
      </c>
      <c r="J560" s="5">
        <f t="shared" si="8"/>
        <v>773.92436974789928</v>
      </c>
      <c r="K560" s="6">
        <v>49545</v>
      </c>
      <c r="L560" s="6" t="s">
        <v>28</v>
      </c>
      <c r="M560" s="6" t="s">
        <v>29</v>
      </c>
      <c r="N560" t="s">
        <v>32</v>
      </c>
      <c r="O560" t="s">
        <v>18</v>
      </c>
    </row>
    <row r="561" spans="1:15" x14ac:dyDescent="0.45">
      <c r="A561">
        <v>67077070</v>
      </c>
      <c r="B561" s="4">
        <v>44225</v>
      </c>
      <c r="C561">
        <v>8777448</v>
      </c>
      <c r="D561">
        <v>12098</v>
      </c>
      <c r="E561" t="s">
        <v>212</v>
      </c>
      <c r="F561" t="s">
        <v>151</v>
      </c>
      <c r="G561" t="s">
        <v>154</v>
      </c>
      <c r="H561">
        <v>3</v>
      </c>
      <c r="I561" s="5">
        <v>257.97478991596643</v>
      </c>
      <c r="J561" s="5">
        <f t="shared" si="8"/>
        <v>773.92436974789928</v>
      </c>
      <c r="K561" s="6">
        <v>49545</v>
      </c>
      <c r="L561" s="6" t="s">
        <v>28</v>
      </c>
      <c r="M561" s="6" t="s">
        <v>29</v>
      </c>
      <c r="N561" t="s">
        <v>32</v>
      </c>
      <c r="O561" t="s">
        <v>18</v>
      </c>
    </row>
    <row r="562" spans="1:15" x14ac:dyDescent="0.45">
      <c r="A562">
        <v>67077070</v>
      </c>
      <c r="B562" s="4">
        <v>44225</v>
      </c>
      <c r="C562">
        <v>8777448</v>
      </c>
      <c r="D562">
        <v>13583</v>
      </c>
      <c r="E562" t="s">
        <v>184</v>
      </c>
      <c r="F562" t="s">
        <v>152</v>
      </c>
      <c r="G562" t="s">
        <v>154</v>
      </c>
      <c r="H562">
        <v>3</v>
      </c>
      <c r="I562" s="5">
        <v>110.07563025210085</v>
      </c>
      <c r="J562" s="5">
        <f t="shared" si="8"/>
        <v>330.22689075630257</v>
      </c>
      <c r="K562" s="6">
        <v>49545</v>
      </c>
      <c r="L562" s="6" t="s">
        <v>28</v>
      </c>
      <c r="M562" s="6" t="s">
        <v>29</v>
      </c>
      <c r="N562" t="s">
        <v>32</v>
      </c>
      <c r="O562" t="s">
        <v>18</v>
      </c>
    </row>
    <row r="563" spans="1:15" x14ac:dyDescent="0.45">
      <c r="A563">
        <v>59805731</v>
      </c>
      <c r="B563" s="4">
        <v>44225</v>
      </c>
      <c r="C563">
        <v>1642564</v>
      </c>
      <c r="D563">
        <v>11341</v>
      </c>
      <c r="E563" t="s">
        <v>185</v>
      </c>
      <c r="F563" t="s">
        <v>150</v>
      </c>
      <c r="G563" t="s">
        <v>154</v>
      </c>
      <c r="H563">
        <v>3</v>
      </c>
      <c r="I563" s="5">
        <v>63.857142857142854</v>
      </c>
      <c r="J563" s="5">
        <f t="shared" si="8"/>
        <v>191.57142857142856</v>
      </c>
      <c r="K563" s="6" t="s">
        <v>42</v>
      </c>
      <c r="L563" s="6" t="s">
        <v>21</v>
      </c>
      <c r="M563" s="6" t="s">
        <v>33</v>
      </c>
      <c r="N563" t="s">
        <v>32</v>
      </c>
      <c r="O563" t="s">
        <v>16</v>
      </c>
    </row>
    <row r="564" spans="1:15" x14ac:dyDescent="0.45">
      <c r="A564">
        <v>48021298</v>
      </c>
      <c r="B564" s="4">
        <v>44225</v>
      </c>
      <c r="C564">
        <v>1155923</v>
      </c>
      <c r="D564">
        <v>11156</v>
      </c>
      <c r="E564" t="s">
        <v>193</v>
      </c>
      <c r="F564" t="s">
        <v>150</v>
      </c>
      <c r="G564" t="s">
        <v>154</v>
      </c>
      <c r="H564">
        <v>2</v>
      </c>
      <c r="I564" s="5">
        <v>74.78151260504201</v>
      </c>
      <c r="J564" s="5">
        <f t="shared" si="8"/>
        <v>149.56302521008402</v>
      </c>
      <c r="K564" s="6" t="s">
        <v>58</v>
      </c>
      <c r="L564" s="6" t="s">
        <v>21</v>
      </c>
      <c r="M564" s="6" t="s">
        <v>22</v>
      </c>
      <c r="N564" t="s">
        <v>23</v>
      </c>
      <c r="O564" t="s">
        <v>16</v>
      </c>
    </row>
    <row r="565" spans="1:15" x14ac:dyDescent="0.45">
      <c r="A565">
        <v>48021298</v>
      </c>
      <c r="B565" s="4">
        <v>44225</v>
      </c>
      <c r="C565">
        <v>1155923</v>
      </c>
      <c r="D565">
        <v>12430</v>
      </c>
      <c r="E565" t="s">
        <v>186</v>
      </c>
      <c r="F565" t="s">
        <v>151</v>
      </c>
      <c r="G565" t="s">
        <v>155</v>
      </c>
      <c r="H565">
        <v>2</v>
      </c>
      <c r="I565" s="5">
        <v>256.29411764705884</v>
      </c>
      <c r="J565" s="5">
        <f t="shared" si="8"/>
        <v>512.58823529411768</v>
      </c>
      <c r="K565" s="6" t="s">
        <v>58</v>
      </c>
      <c r="L565" s="6" t="s">
        <v>21</v>
      </c>
      <c r="M565" s="6" t="s">
        <v>22</v>
      </c>
      <c r="N565" t="s">
        <v>23</v>
      </c>
      <c r="O565" t="s">
        <v>16</v>
      </c>
    </row>
    <row r="566" spans="1:15" x14ac:dyDescent="0.45">
      <c r="A566">
        <v>48021298</v>
      </c>
      <c r="B566" s="4">
        <v>44225</v>
      </c>
      <c r="C566">
        <v>1155923</v>
      </c>
      <c r="D566">
        <v>12149</v>
      </c>
      <c r="E566" t="s">
        <v>232</v>
      </c>
      <c r="F566" t="s">
        <v>151</v>
      </c>
      <c r="G566" t="s">
        <v>155</v>
      </c>
      <c r="H566">
        <v>3</v>
      </c>
      <c r="I566" s="5">
        <v>264.69747899159665</v>
      </c>
      <c r="J566" s="5">
        <f t="shared" si="8"/>
        <v>794.09243697478996</v>
      </c>
      <c r="K566" s="6" t="s">
        <v>58</v>
      </c>
      <c r="L566" s="6" t="s">
        <v>21</v>
      </c>
      <c r="M566" s="6" t="s">
        <v>22</v>
      </c>
      <c r="N566" t="s">
        <v>23</v>
      </c>
      <c r="O566" t="s">
        <v>16</v>
      </c>
    </row>
    <row r="567" spans="1:15" x14ac:dyDescent="0.45">
      <c r="A567">
        <v>17496388</v>
      </c>
      <c r="B567" s="4">
        <v>44225</v>
      </c>
      <c r="C567">
        <v>1992540</v>
      </c>
      <c r="D567">
        <v>10381</v>
      </c>
      <c r="E567" t="s">
        <v>205</v>
      </c>
      <c r="F567" t="s">
        <v>174</v>
      </c>
      <c r="G567" t="s">
        <v>155</v>
      </c>
      <c r="H567">
        <v>2</v>
      </c>
      <c r="I567" s="5">
        <v>132.76470588235296</v>
      </c>
      <c r="J567" s="5">
        <f t="shared" si="8"/>
        <v>265.52941176470591</v>
      </c>
      <c r="K567" s="6">
        <v>31582</v>
      </c>
      <c r="L567" s="6" t="s">
        <v>19</v>
      </c>
      <c r="M567" s="6" t="s">
        <v>20</v>
      </c>
      <c r="N567" t="s">
        <v>17</v>
      </c>
      <c r="O567" t="s">
        <v>16</v>
      </c>
    </row>
    <row r="568" spans="1:15" x14ac:dyDescent="0.45">
      <c r="A568">
        <v>17496388</v>
      </c>
      <c r="B568" s="4">
        <v>44225</v>
      </c>
      <c r="C568">
        <v>1992540</v>
      </c>
      <c r="D568">
        <v>12495</v>
      </c>
      <c r="E568" t="s">
        <v>201</v>
      </c>
      <c r="F568" t="s">
        <v>151</v>
      </c>
      <c r="G568" t="s">
        <v>155</v>
      </c>
      <c r="H568">
        <v>2</v>
      </c>
      <c r="I568" s="5">
        <v>264.69747899159665</v>
      </c>
      <c r="J568" s="5">
        <f t="shared" si="8"/>
        <v>529.39495798319331</v>
      </c>
      <c r="K568" s="6">
        <v>31582</v>
      </c>
      <c r="L568" s="6" t="s">
        <v>19</v>
      </c>
      <c r="M568" s="6" t="s">
        <v>20</v>
      </c>
      <c r="N568" t="s">
        <v>17</v>
      </c>
      <c r="O568" t="s">
        <v>16</v>
      </c>
    </row>
    <row r="569" spans="1:15" x14ac:dyDescent="0.45">
      <c r="A569">
        <v>17496388</v>
      </c>
      <c r="B569" s="4">
        <v>44225</v>
      </c>
      <c r="C569">
        <v>1992540</v>
      </c>
      <c r="D569">
        <v>13071</v>
      </c>
      <c r="E569" t="s">
        <v>180</v>
      </c>
      <c r="F569" t="s">
        <v>152</v>
      </c>
      <c r="G569" t="s">
        <v>154</v>
      </c>
      <c r="H569">
        <v>2</v>
      </c>
      <c r="I569" s="5">
        <v>122.68067226890757</v>
      </c>
      <c r="J569" s="5">
        <f t="shared" si="8"/>
        <v>245.36134453781514</v>
      </c>
      <c r="K569" s="6">
        <v>31582</v>
      </c>
      <c r="L569" s="6" t="s">
        <v>19</v>
      </c>
      <c r="M569" s="6" t="s">
        <v>20</v>
      </c>
      <c r="N569" t="s">
        <v>17</v>
      </c>
      <c r="O569" t="s">
        <v>16</v>
      </c>
    </row>
    <row r="570" spans="1:15" x14ac:dyDescent="0.45">
      <c r="A570">
        <v>35682570</v>
      </c>
      <c r="B570" s="4">
        <v>44224</v>
      </c>
      <c r="C570">
        <v>7975725</v>
      </c>
      <c r="D570">
        <v>12849</v>
      </c>
      <c r="E570" t="s">
        <v>200</v>
      </c>
      <c r="F570" t="s">
        <v>151</v>
      </c>
      <c r="G570" t="s">
        <v>154</v>
      </c>
      <c r="H570">
        <v>1</v>
      </c>
      <c r="I570" s="5">
        <v>255.45378151260505</v>
      </c>
      <c r="J570" s="5">
        <f t="shared" si="8"/>
        <v>255.45378151260505</v>
      </c>
      <c r="K570" s="6">
        <v>86316</v>
      </c>
      <c r="L570" s="6" t="s">
        <v>13</v>
      </c>
      <c r="M570" s="6" t="s">
        <v>27</v>
      </c>
      <c r="N570" t="s">
        <v>17</v>
      </c>
      <c r="O570" t="s">
        <v>16</v>
      </c>
    </row>
    <row r="571" spans="1:15" x14ac:dyDescent="0.45">
      <c r="A571">
        <v>35682570</v>
      </c>
      <c r="B571" s="4">
        <v>44224</v>
      </c>
      <c r="C571">
        <v>7975725</v>
      </c>
      <c r="D571">
        <v>12153</v>
      </c>
      <c r="E571" t="s">
        <v>230</v>
      </c>
      <c r="F571" t="s">
        <v>151</v>
      </c>
      <c r="G571" t="s">
        <v>154</v>
      </c>
      <c r="H571">
        <v>2</v>
      </c>
      <c r="I571" s="5">
        <v>247.89075630252103</v>
      </c>
      <c r="J571" s="5">
        <f t="shared" si="8"/>
        <v>495.78151260504205</v>
      </c>
      <c r="K571" s="6">
        <v>86316</v>
      </c>
      <c r="L571" s="6" t="s">
        <v>13</v>
      </c>
      <c r="M571" s="6" t="s">
        <v>27</v>
      </c>
      <c r="N571" t="s">
        <v>17</v>
      </c>
      <c r="O571" t="s">
        <v>16</v>
      </c>
    </row>
    <row r="572" spans="1:15" x14ac:dyDescent="0.45">
      <c r="A572">
        <v>32032281</v>
      </c>
      <c r="B572" s="4">
        <v>44224</v>
      </c>
      <c r="C572">
        <v>1969882</v>
      </c>
      <c r="D572">
        <v>13071</v>
      </c>
      <c r="E572" t="s">
        <v>180</v>
      </c>
      <c r="F572" t="s">
        <v>152</v>
      </c>
      <c r="G572" t="s">
        <v>154</v>
      </c>
      <c r="H572">
        <v>3</v>
      </c>
      <c r="I572" s="5">
        <v>122.68067226890757</v>
      </c>
      <c r="J572" s="5">
        <f t="shared" si="8"/>
        <v>368.0420168067227</v>
      </c>
      <c r="K572" s="6">
        <v>63916</v>
      </c>
      <c r="L572" s="6" t="s">
        <v>13</v>
      </c>
      <c r="M572" s="6" t="s">
        <v>27</v>
      </c>
      <c r="N572" t="s">
        <v>23</v>
      </c>
      <c r="O572" t="s">
        <v>16</v>
      </c>
    </row>
    <row r="573" spans="1:15" x14ac:dyDescent="0.45">
      <c r="A573">
        <v>54966890</v>
      </c>
      <c r="B573" s="4">
        <v>44224</v>
      </c>
      <c r="C573">
        <v>4631665</v>
      </c>
      <c r="D573">
        <v>11081</v>
      </c>
      <c r="E573" t="s">
        <v>218</v>
      </c>
      <c r="F573" t="s">
        <v>150</v>
      </c>
      <c r="G573" t="s">
        <v>155</v>
      </c>
      <c r="H573">
        <v>2</v>
      </c>
      <c r="I573" s="5">
        <v>70.579831932773104</v>
      </c>
      <c r="J573" s="5">
        <f t="shared" si="8"/>
        <v>141.15966386554621</v>
      </c>
      <c r="K573" s="6">
        <v>58730</v>
      </c>
      <c r="L573" s="6" t="s">
        <v>28</v>
      </c>
      <c r="M573" s="6" t="s">
        <v>29</v>
      </c>
      <c r="N573" t="s">
        <v>32</v>
      </c>
      <c r="O573" t="s">
        <v>16</v>
      </c>
    </row>
    <row r="574" spans="1:15" x14ac:dyDescent="0.45">
      <c r="A574">
        <v>54966890</v>
      </c>
      <c r="B574" s="4">
        <v>44224</v>
      </c>
      <c r="C574">
        <v>4631665</v>
      </c>
      <c r="D574">
        <v>11341</v>
      </c>
      <c r="E574" t="s">
        <v>185</v>
      </c>
      <c r="F574" t="s">
        <v>150</v>
      </c>
      <c r="G574" t="s">
        <v>154</v>
      </c>
      <c r="H574">
        <v>3</v>
      </c>
      <c r="I574" s="5">
        <v>63.857142857142854</v>
      </c>
      <c r="J574" s="5">
        <f t="shared" si="8"/>
        <v>191.57142857142856</v>
      </c>
      <c r="K574" s="6">
        <v>58730</v>
      </c>
      <c r="L574" s="6" t="s">
        <v>28</v>
      </c>
      <c r="M574" s="6" t="s">
        <v>29</v>
      </c>
      <c r="N574" t="s">
        <v>32</v>
      </c>
      <c r="O574" t="s">
        <v>16</v>
      </c>
    </row>
    <row r="575" spans="1:15" x14ac:dyDescent="0.45">
      <c r="A575">
        <v>54966890</v>
      </c>
      <c r="B575" s="4">
        <v>44224</v>
      </c>
      <c r="C575">
        <v>4631665</v>
      </c>
      <c r="D575">
        <v>12058</v>
      </c>
      <c r="E575" t="s">
        <v>210</v>
      </c>
      <c r="F575" t="s">
        <v>151</v>
      </c>
      <c r="G575" t="s">
        <v>155</v>
      </c>
      <c r="H575">
        <v>2</v>
      </c>
      <c r="I575" s="5">
        <v>267.218487394958</v>
      </c>
      <c r="J575" s="5">
        <f t="shared" si="8"/>
        <v>534.43697478991601</v>
      </c>
      <c r="K575" s="6">
        <v>58730</v>
      </c>
      <c r="L575" s="6" t="s">
        <v>28</v>
      </c>
      <c r="M575" s="6" t="s">
        <v>29</v>
      </c>
      <c r="N575" t="s">
        <v>32</v>
      </c>
      <c r="O575" t="s">
        <v>16</v>
      </c>
    </row>
    <row r="576" spans="1:15" x14ac:dyDescent="0.45">
      <c r="A576">
        <v>54966890</v>
      </c>
      <c r="B576" s="4">
        <v>44224</v>
      </c>
      <c r="C576">
        <v>4631665</v>
      </c>
      <c r="D576">
        <v>13363</v>
      </c>
      <c r="E576" t="s">
        <v>213</v>
      </c>
      <c r="F576" t="s">
        <v>152</v>
      </c>
      <c r="G576" t="s">
        <v>154</v>
      </c>
      <c r="H576">
        <v>2</v>
      </c>
      <c r="I576" s="5">
        <v>116.79831932773111</v>
      </c>
      <c r="J576" s="5">
        <f t="shared" si="8"/>
        <v>233.59663865546221</v>
      </c>
      <c r="K576" s="6">
        <v>58730</v>
      </c>
      <c r="L576" s="6" t="s">
        <v>28</v>
      </c>
      <c r="M576" s="6" t="s">
        <v>29</v>
      </c>
      <c r="N576" t="s">
        <v>32</v>
      </c>
      <c r="O576" t="s">
        <v>16</v>
      </c>
    </row>
    <row r="577" spans="1:15" x14ac:dyDescent="0.45">
      <c r="A577">
        <v>54966890</v>
      </c>
      <c r="B577" s="4">
        <v>44224</v>
      </c>
      <c r="C577">
        <v>4631665</v>
      </c>
      <c r="D577">
        <v>13337</v>
      </c>
      <c r="E577" t="s">
        <v>198</v>
      </c>
      <c r="F577" t="s">
        <v>152</v>
      </c>
      <c r="G577" t="s">
        <v>154</v>
      </c>
      <c r="H577">
        <v>3</v>
      </c>
      <c r="I577" s="5">
        <v>118.47899159663866</v>
      </c>
      <c r="J577" s="5">
        <f t="shared" si="8"/>
        <v>355.43697478991601</v>
      </c>
      <c r="K577" s="6">
        <v>58730</v>
      </c>
      <c r="L577" s="6" t="s">
        <v>28</v>
      </c>
      <c r="M577" s="6" t="s">
        <v>29</v>
      </c>
      <c r="N577" t="s">
        <v>32</v>
      </c>
      <c r="O577" t="s">
        <v>16</v>
      </c>
    </row>
    <row r="578" spans="1:15" x14ac:dyDescent="0.45">
      <c r="A578">
        <v>32032281</v>
      </c>
      <c r="B578" s="4">
        <v>44224</v>
      </c>
      <c r="C578">
        <v>1969882</v>
      </c>
      <c r="D578">
        <v>10381</v>
      </c>
      <c r="E578" t="s">
        <v>205</v>
      </c>
      <c r="F578" t="s">
        <v>174</v>
      </c>
      <c r="G578" t="s">
        <v>155</v>
      </c>
      <c r="H578">
        <v>2</v>
      </c>
      <c r="I578" s="5">
        <v>132.76470588235296</v>
      </c>
      <c r="J578" s="5">
        <f t="shared" ref="J578:J641" si="9">H578*I578</f>
        <v>265.52941176470591</v>
      </c>
      <c r="K578" s="6">
        <v>63916</v>
      </c>
      <c r="L578" s="6" t="s">
        <v>13</v>
      </c>
      <c r="M578" s="6" t="s">
        <v>27</v>
      </c>
      <c r="N578" t="s">
        <v>23</v>
      </c>
      <c r="O578" t="s">
        <v>16</v>
      </c>
    </row>
    <row r="579" spans="1:15" x14ac:dyDescent="0.45">
      <c r="A579">
        <v>96461894</v>
      </c>
      <c r="B579" s="4">
        <v>44224</v>
      </c>
      <c r="C579">
        <v>9865131</v>
      </c>
      <c r="D579">
        <v>12551</v>
      </c>
      <c r="E579" t="s">
        <v>217</v>
      </c>
      <c r="F579" t="s">
        <v>151</v>
      </c>
      <c r="G579" t="s">
        <v>154</v>
      </c>
      <c r="H579">
        <v>1</v>
      </c>
      <c r="I579" s="5">
        <v>259.65546218487395</v>
      </c>
      <c r="J579" s="5">
        <f t="shared" si="9"/>
        <v>259.65546218487395</v>
      </c>
      <c r="K579" s="6">
        <v>96450</v>
      </c>
      <c r="L579" s="6" t="s">
        <v>13</v>
      </c>
      <c r="M579" s="6" t="s">
        <v>27</v>
      </c>
      <c r="N579" t="s">
        <v>35</v>
      </c>
      <c r="O579" t="s">
        <v>26</v>
      </c>
    </row>
    <row r="580" spans="1:15" x14ac:dyDescent="0.45">
      <c r="A580">
        <v>35682570</v>
      </c>
      <c r="B580" s="4">
        <v>44224</v>
      </c>
      <c r="C580">
        <v>7975725</v>
      </c>
      <c r="D580">
        <v>11036</v>
      </c>
      <c r="E580" t="s">
        <v>227</v>
      </c>
      <c r="F580" t="s">
        <v>150</v>
      </c>
      <c r="G580" t="s">
        <v>155</v>
      </c>
      <c r="H580">
        <v>3</v>
      </c>
      <c r="I580" s="5">
        <v>68.058823529411768</v>
      </c>
      <c r="J580" s="5">
        <f t="shared" si="9"/>
        <v>204.1764705882353</v>
      </c>
      <c r="K580" s="6">
        <v>86316</v>
      </c>
      <c r="L580" s="6" t="s">
        <v>13</v>
      </c>
      <c r="M580" s="6" t="s">
        <v>27</v>
      </c>
      <c r="N580" t="s">
        <v>17</v>
      </c>
      <c r="O580" t="s">
        <v>16</v>
      </c>
    </row>
    <row r="581" spans="1:15" x14ac:dyDescent="0.45">
      <c r="A581">
        <v>32032281</v>
      </c>
      <c r="B581" s="4">
        <v>44224</v>
      </c>
      <c r="C581">
        <v>1969882</v>
      </c>
      <c r="D581">
        <v>11156</v>
      </c>
      <c r="E581" t="s">
        <v>193</v>
      </c>
      <c r="F581" t="s">
        <v>150</v>
      </c>
      <c r="G581" t="s">
        <v>154</v>
      </c>
      <c r="H581">
        <v>2</v>
      </c>
      <c r="I581" s="5">
        <v>74.78151260504201</v>
      </c>
      <c r="J581" s="5">
        <f t="shared" si="9"/>
        <v>149.56302521008402</v>
      </c>
      <c r="K581" s="6">
        <v>63916</v>
      </c>
      <c r="L581" s="6" t="s">
        <v>13</v>
      </c>
      <c r="M581" s="6" t="s">
        <v>27</v>
      </c>
      <c r="N581" t="s">
        <v>23</v>
      </c>
      <c r="O581" t="s">
        <v>16</v>
      </c>
    </row>
    <row r="582" spans="1:15" x14ac:dyDescent="0.45">
      <c r="A582">
        <v>96461894</v>
      </c>
      <c r="B582" s="4">
        <v>44224</v>
      </c>
      <c r="C582">
        <v>9865131</v>
      </c>
      <c r="D582">
        <v>11040</v>
      </c>
      <c r="E582" t="s">
        <v>191</v>
      </c>
      <c r="F582" t="s">
        <v>150</v>
      </c>
      <c r="G582" t="s">
        <v>155</v>
      </c>
      <c r="H582">
        <v>2</v>
      </c>
      <c r="I582" s="5">
        <v>65.537815126050418</v>
      </c>
      <c r="J582" s="5">
        <f t="shared" si="9"/>
        <v>131.07563025210084</v>
      </c>
      <c r="K582" s="6">
        <v>96450</v>
      </c>
      <c r="L582" s="6" t="s">
        <v>13</v>
      </c>
      <c r="M582" s="6" t="s">
        <v>27</v>
      </c>
      <c r="N582" t="s">
        <v>35</v>
      </c>
      <c r="O582" t="s">
        <v>26</v>
      </c>
    </row>
    <row r="583" spans="1:15" x14ac:dyDescent="0.45">
      <c r="A583">
        <v>96461894</v>
      </c>
      <c r="B583" s="4">
        <v>44224</v>
      </c>
      <c r="C583">
        <v>9865131</v>
      </c>
      <c r="D583">
        <v>11518</v>
      </c>
      <c r="E583" t="s">
        <v>216</v>
      </c>
      <c r="F583" t="s">
        <v>150</v>
      </c>
      <c r="G583" t="s">
        <v>154</v>
      </c>
      <c r="H583">
        <v>2</v>
      </c>
      <c r="I583" s="5">
        <v>63.016806722689076</v>
      </c>
      <c r="J583" s="5">
        <f t="shared" si="9"/>
        <v>126.03361344537815</v>
      </c>
      <c r="K583" s="6">
        <v>96450</v>
      </c>
      <c r="L583" s="6" t="s">
        <v>13</v>
      </c>
      <c r="M583" s="6" t="s">
        <v>27</v>
      </c>
      <c r="N583" t="s">
        <v>35</v>
      </c>
      <c r="O583" t="s">
        <v>26</v>
      </c>
    </row>
    <row r="584" spans="1:15" x14ac:dyDescent="0.45">
      <c r="A584">
        <v>44701423</v>
      </c>
      <c r="B584" s="4">
        <v>44223</v>
      </c>
      <c r="C584">
        <v>3233534</v>
      </c>
      <c r="D584">
        <v>12430</v>
      </c>
      <c r="E584" t="s">
        <v>186</v>
      </c>
      <c r="F584" t="s">
        <v>151</v>
      </c>
      <c r="G584" t="s">
        <v>155</v>
      </c>
      <c r="H584">
        <v>2</v>
      </c>
      <c r="I584" s="5">
        <v>256.29411764705884</v>
      </c>
      <c r="J584" s="5">
        <f t="shared" si="9"/>
        <v>512.58823529411768</v>
      </c>
      <c r="K584" s="6">
        <v>97816</v>
      </c>
      <c r="L584" s="6" t="s">
        <v>13</v>
      </c>
      <c r="M584" s="6" t="s">
        <v>27</v>
      </c>
      <c r="N584" t="s">
        <v>32</v>
      </c>
      <c r="O584" t="s">
        <v>16</v>
      </c>
    </row>
    <row r="585" spans="1:15" x14ac:dyDescent="0.45">
      <c r="A585">
        <v>44701423</v>
      </c>
      <c r="B585" s="4">
        <v>44223</v>
      </c>
      <c r="C585">
        <v>3233534</v>
      </c>
      <c r="D585">
        <v>12153</v>
      </c>
      <c r="E585" t="s">
        <v>230</v>
      </c>
      <c r="F585" t="s">
        <v>151</v>
      </c>
      <c r="G585" t="s">
        <v>154</v>
      </c>
      <c r="H585">
        <v>2</v>
      </c>
      <c r="I585" s="5">
        <v>247.89075630252103</v>
      </c>
      <c r="J585" s="5">
        <f t="shared" si="9"/>
        <v>495.78151260504205</v>
      </c>
      <c r="K585" s="6">
        <v>97816</v>
      </c>
      <c r="L585" s="6" t="s">
        <v>13</v>
      </c>
      <c r="M585" s="6" t="s">
        <v>27</v>
      </c>
      <c r="N585" t="s">
        <v>32</v>
      </c>
      <c r="O585" t="s">
        <v>16</v>
      </c>
    </row>
    <row r="586" spans="1:15" x14ac:dyDescent="0.45">
      <c r="A586">
        <v>47764578</v>
      </c>
      <c r="B586" s="4">
        <v>44223</v>
      </c>
      <c r="C586">
        <v>9658837</v>
      </c>
      <c r="D586">
        <v>12849</v>
      </c>
      <c r="E586" t="s">
        <v>200</v>
      </c>
      <c r="F586" t="s">
        <v>151</v>
      </c>
      <c r="G586" t="s">
        <v>154</v>
      </c>
      <c r="H586">
        <v>2</v>
      </c>
      <c r="I586" s="5">
        <v>255.45378151260505</v>
      </c>
      <c r="J586" s="5">
        <f t="shared" si="9"/>
        <v>510.9075630252101</v>
      </c>
      <c r="K586" s="6">
        <v>76332</v>
      </c>
      <c r="L586" s="6" t="s">
        <v>13</v>
      </c>
      <c r="M586" s="6" t="s">
        <v>14</v>
      </c>
      <c r="N586" t="s">
        <v>23</v>
      </c>
      <c r="O586" t="s">
        <v>16</v>
      </c>
    </row>
    <row r="587" spans="1:15" x14ac:dyDescent="0.45">
      <c r="A587">
        <v>44701423</v>
      </c>
      <c r="B587" s="4">
        <v>44223</v>
      </c>
      <c r="C587">
        <v>3233534</v>
      </c>
      <c r="D587">
        <v>10339</v>
      </c>
      <c r="E587" t="s">
        <v>208</v>
      </c>
      <c r="F587" t="s">
        <v>174</v>
      </c>
      <c r="G587" t="s">
        <v>155</v>
      </c>
      <c r="H587">
        <v>2</v>
      </c>
      <c r="I587" s="5">
        <v>130.24369747899161</v>
      </c>
      <c r="J587" s="5">
        <f t="shared" si="9"/>
        <v>260.48739495798321</v>
      </c>
      <c r="K587" s="6">
        <v>97816</v>
      </c>
      <c r="L587" s="6" t="s">
        <v>13</v>
      </c>
      <c r="M587" s="6" t="s">
        <v>27</v>
      </c>
      <c r="N587" t="s">
        <v>32</v>
      </c>
      <c r="O587" t="s">
        <v>16</v>
      </c>
    </row>
    <row r="588" spans="1:15" x14ac:dyDescent="0.45">
      <c r="A588">
        <v>44701423</v>
      </c>
      <c r="B588" s="4">
        <v>44223</v>
      </c>
      <c r="C588">
        <v>3233534</v>
      </c>
      <c r="D588">
        <v>13363</v>
      </c>
      <c r="E588" t="s">
        <v>213</v>
      </c>
      <c r="F588" t="s">
        <v>152</v>
      </c>
      <c r="G588" t="s">
        <v>154</v>
      </c>
      <c r="H588">
        <v>2</v>
      </c>
      <c r="I588" s="5">
        <v>116.79831932773111</v>
      </c>
      <c r="J588" s="5">
        <f t="shared" si="9"/>
        <v>233.59663865546221</v>
      </c>
      <c r="K588" s="6">
        <v>97816</v>
      </c>
      <c r="L588" s="6" t="s">
        <v>13</v>
      </c>
      <c r="M588" s="6" t="s">
        <v>27</v>
      </c>
      <c r="N588" t="s">
        <v>32</v>
      </c>
      <c r="O588" t="s">
        <v>16</v>
      </c>
    </row>
    <row r="589" spans="1:15" x14ac:dyDescent="0.45">
      <c r="A589">
        <v>25176514</v>
      </c>
      <c r="B589" s="4">
        <v>44223</v>
      </c>
      <c r="C589">
        <v>4797695</v>
      </c>
      <c r="D589">
        <v>12430</v>
      </c>
      <c r="E589" t="s">
        <v>186</v>
      </c>
      <c r="F589" t="s">
        <v>151</v>
      </c>
      <c r="G589" t="s">
        <v>155</v>
      </c>
      <c r="H589">
        <v>3</v>
      </c>
      <c r="I589" s="5">
        <v>256.29411764705884</v>
      </c>
      <c r="J589" s="5">
        <f t="shared" si="9"/>
        <v>768.88235294117658</v>
      </c>
      <c r="K589" s="6" t="s">
        <v>138</v>
      </c>
      <c r="L589" s="6" t="s">
        <v>21</v>
      </c>
      <c r="M589" s="6" t="s">
        <v>25</v>
      </c>
      <c r="N589" t="s">
        <v>32</v>
      </c>
      <c r="O589" t="s">
        <v>16</v>
      </c>
    </row>
    <row r="590" spans="1:15" x14ac:dyDescent="0.45">
      <c r="A590">
        <v>44701423</v>
      </c>
      <c r="B590" s="4">
        <v>44223</v>
      </c>
      <c r="C590">
        <v>3233534</v>
      </c>
      <c r="D590">
        <v>11310</v>
      </c>
      <c r="E590" t="s">
        <v>211</v>
      </c>
      <c r="F590" t="s">
        <v>150</v>
      </c>
      <c r="G590" t="s">
        <v>154</v>
      </c>
      <c r="H590">
        <v>2</v>
      </c>
      <c r="I590" s="5">
        <v>71.420168067226896</v>
      </c>
      <c r="J590" s="5">
        <f t="shared" si="9"/>
        <v>142.84033613445379</v>
      </c>
      <c r="K590" s="6">
        <v>97816</v>
      </c>
      <c r="L590" s="6" t="s">
        <v>13</v>
      </c>
      <c r="M590" s="6" t="s">
        <v>27</v>
      </c>
      <c r="N590" t="s">
        <v>32</v>
      </c>
      <c r="O590" t="s">
        <v>16</v>
      </c>
    </row>
    <row r="591" spans="1:15" x14ac:dyDescent="0.45">
      <c r="A591">
        <v>12297322</v>
      </c>
      <c r="B591" s="4">
        <v>44222</v>
      </c>
      <c r="C591">
        <v>6271089</v>
      </c>
      <c r="D591">
        <v>14002</v>
      </c>
      <c r="E591" t="s">
        <v>233</v>
      </c>
      <c r="F591" t="s">
        <v>237</v>
      </c>
      <c r="G591" t="s">
        <v>238</v>
      </c>
      <c r="H591">
        <v>1</v>
      </c>
      <c r="I591" s="5">
        <v>62.042016806722692</v>
      </c>
      <c r="J591" s="5">
        <f t="shared" si="9"/>
        <v>62.042016806722692</v>
      </c>
      <c r="K591" s="6">
        <v>45134</v>
      </c>
      <c r="L591" s="6" t="s">
        <v>28</v>
      </c>
      <c r="M591" s="6" t="s">
        <v>29</v>
      </c>
      <c r="N591" t="s">
        <v>23</v>
      </c>
      <c r="O591" t="s">
        <v>57</v>
      </c>
    </row>
    <row r="592" spans="1:15" x14ac:dyDescent="0.45">
      <c r="A592">
        <v>97113629</v>
      </c>
      <c r="B592" s="4">
        <v>44221</v>
      </c>
      <c r="C592">
        <v>1790486</v>
      </c>
      <c r="D592">
        <v>12899</v>
      </c>
      <c r="E592" t="s">
        <v>177</v>
      </c>
      <c r="F592" t="s">
        <v>151</v>
      </c>
      <c r="G592" t="s">
        <v>155</v>
      </c>
      <c r="H592">
        <v>1</v>
      </c>
      <c r="I592" s="5">
        <v>268.05882352941177</v>
      </c>
      <c r="J592" s="5">
        <f t="shared" si="9"/>
        <v>268.05882352941177</v>
      </c>
      <c r="K592" s="6">
        <v>93086</v>
      </c>
      <c r="L592" s="6" t="s">
        <v>13</v>
      </c>
      <c r="M592" s="6" t="s">
        <v>27</v>
      </c>
      <c r="N592" t="s">
        <v>32</v>
      </c>
      <c r="O592" t="s">
        <v>57</v>
      </c>
    </row>
    <row r="593" spans="1:15" x14ac:dyDescent="0.45">
      <c r="A593">
        <v>97113629</v>
      </c>
      <c r="B593" s="4">
        <v>44221</v>
      </c>
      <c r="C593">
        <v>1790486</v>
      </c>
      <c r="D593">
        <v>12634</v>
      </c>
      <c r="E593" t="s">
        <v>202</v>
      </c>
      <c r="F593" t="s">
        <v>151</v>
      </c>
      <c r="G593" t="s">
        <v>154</v>
      </c>
      <c r="H593">
        <v>1</v>
      </c>
      <c r="I593" s="5">
        <v>265.53781512605042</v>
      </c>
      <c r="J593" s="5">
        <f t="shared" si="9"/>
        <v>265.53781512605042</v>
      </c>
      <c r="K593" s="6">
        <v>93086</v>
      </c>
      <c r="L593" s="6" t="s">
        <v>13</v>
      </c>
      <c r="M593" s="6" t="s">
        <v>27</v>
      </c>
      <c r="N593" t="s">
        <v>32</v>
      </c>
      <c r="O593" t="s">
        <v>57</v>
      </c>
    </row>
    <row r="594" spans="1:15" x14ac:dyDescent="0.45">
      <c r="A594">
        <v>97113629</v>
      </c>
      <c r="B594" s="4">
        <v>44221</v>
      </c>
      <c r="C594">
        <v>1790486</v>
      </c>
      <c r="D594">
        <v>11310</v>
      </c>
      <c r="E594" t="s">
        <v>211</v>
      </c>
      <c r="F594" t="s">
        <v>150</v>
      </c>
      <c r="G594" t="s">
        <v>154</v>
      </c>
      <c r="H594">
        <v>2</v>
      </c>
      <c r="I594" s="5">
        <v>71.420168067226896</v>
      </c>
      <c r="J594" s="5">
        <f t="shared" si="9"/>
        <v>142.84033613445379</v>
      </c>
      <c r="K594" s="6">
        <v>93086</v>
      </c>
      <c r="L594" s="6" t="s">
        <v>13</v>
      </c>
      <c r="M594" s="6" t="s">
        <v>27</v>
      </c>
      <c r="N594" t="s">
        <v>32</v>
      </c>
      <c r="O594" t="s">
        <v>57</v>
      </c>
    </row>
    <row r="595" spans="1:15" x14ac:dyDescent="0.45">
      <c r="A595">
        <v>17375506</v>
      </c>
      <c r="B595" s="4">
        <v>44221</v>
      </c>
      <c r="C595">
        <v>2654803</v>
      </c>
      <c r="D595">
        <v>13230</v>
      </c>
      <c r="E595" t="s">
        <v>207</v>
      </c>
      <c r="F595" t="s">
        <v>152</v>
      </c>
      <c r="G595" t="s">
        <v>155</v>
      </c>
      <c r="H595">
        <v>3</v>
      </c>
      <c r="I595" s="5">
        <v>112.5966386554622</v>
      </c>
      <c r="J595" s="5">
        <f t="shared" si="9"/>
        <v>337.78991596638662</v>
      </c>
      <c r="K595" s="6">
        <v>59348</v>
      </c>
      <c r="L595" s="6" t="s">
        <v>28</v>
      </c>
      <c r="M595" s="6" t="s">
        <v>29</v>
      </c>
      <c r="N595" t="s">
        <v>32</v>
      </c>
      <c r="O595" t="s">
        <v>16</v>
      </c>
    </row>
    <row r="596" spans="1:15" x14ac:dyDescent="0.45">
      <c r="A596">
        <v>50875755</v>
      </c>
      <c r="B596" s="4">
        <v>44220</v>
      </c>
      <c r="C596">
        <v>4444711</v>
      </c>
      <c r="D596">
        <v>13397</v>
      </c>
      <c r="E596" t="s">
        <v>219</v>
      </c>
      <c r="F596" t="s">
        <v>152</v>
      </c>
      <c r="G596" t="s">
        <v>155</v>
      </c>
      <c r="H596">
        <v>3</v>
      </c>
      <c r="I596" s="5">
        <v>117.63865546218489</v>
      </c>
      <c r="J596" s="5">
        <f t="shared" si="9"/>
        <v>352.91596638655466</v>
      </c>
      <c r="K596" s="6" t="s">
        <v>38</v>
      </c>
      <c r="L596" s="6" t="s">
        <v>21</v>
      </c>
      <c r="M596" s="6" t="s">
        <v>25</v>
      </c>
      <c r="N596" t="s">
        <v>17</v>
      </c>
      <c r="O596" t="s">
        <v>16</v>
      </c>
    </row>
    <row r="597" spans="1:15" x14ac:dyDescent="0.45">
      <c r="A597">
        <v>49627332</v>
      </c>
      <c r="B597" s="4">
        <v>44220</v>
      </c>
      <c r="C597">
        <v>6608156</v>
      </c>
      <c r="D597">
        <v>10331</v>
      </c>
      <c r="E597" t="s">
        <v>188</v>
      </c>
      <c r="F597" t="s">
        <v>174</v>
      </c>
      <c r="G597" t="s">
        <v>154</v>
      </c>
      <c r="H597">
        <v>3</v>
      </c>
      <c r="I597" s="5">
        <v>141.16806722689077</v>
      </c>
      <c r="J597" s="5">
        <f t="shared" si="9"/>
        <v>423.50420168067228</v>
      </c>
      <c r="K597" s="6">
        <v>99423</v>
      </c>
      <c r="L597" s="6" t="s">
        <v>21</v>
      </c>
      <c r="M597" s="6" t="s">
        <v>22</v>
      </c>
      <c r="N597" t="s">
        <v>23</v>
      </c>
      <c r="O597" t="s">
        <v>16</v>
      </c>
    </row>
    <row r="598" spans="1:15" x14ac:dyDescent="0.45">
      <c r="A598">
        <v>49627332</v>
      </c>
      <c r="B598" s="4">
        <v>44220</v>
      </c>
      <c r="C598">
        <v>6608156</v>
      </c>
      <c r="D598">
        <v>11518</v>
      </c>
      <c r="E598" t="s">
        <v>216</v>
      </c>
      <c r="F598" t="s">
        <v>150</v>
      </c>
      <c r="G598" t="s">
        <v>154</v>
      </c>
      <c r="H598">
        <v>3</v>
      </c>
      <c r="I598" s="5">
        <v>63.016806722689076</v>
      </c>
      <c r="J598" s="5">
        <f t="shared" si="9"/>
        <v>189.05042016806723</v>
      </c>
      <c r="K598" s="6">
        <v>99423</v>
      </c>
      <c r="L598" s="6" t="s">
        <v>21</v>
      </c>
      <c r="M598" s="6" t="s">
        <v>22</v>
      </c>
      <c r="N598" t="s">
        <v>23</v>
      </c>
      <c r="O598" t="s">
        <v>16</v>
      </c>
    </row>
    <row r="599" spans="1:15" x14ac:dyDescent="0.45">
      <c r="A599">
        <v>49627332</v>
      </c>
      <c r="B599" s="4">
        <v>44220</v>
      </c>
      <c r="C599">
        <v>6608156</v>
      </c>
      <c r="D599">
        <v>13653</v>
      </c>
      <c r="E599" t="s">
        <v>196</v>
      </c>
      <c r="F599" t="s">
        <v>152</v>
      </c>
      <c r="G599" t="s">
        <v>155</v>
      </c>
      <c r="H599">
        <v>3</v>
      </c>
      <c r="I599" s="5">
        <v>121.00000000000001</v>
      </c>
      <c r="J599" s="5">
        <f t="shared" si="9"/>
        <v>363.00000000000006</v>
      </c>
      <c r="K599" s="6">
        <v>99423</v>
      </c>
      <c r="L599" s="6" t="s">
        <v>21</v>
      </c>
      <c r="M599" s="6" t="s">
        <v>22</v>
      </c>
      <c r="N599" t="s">
        <v>23</v>
      </c>
      <c r="O599" t="s">
        <v>16</v>
      </c>
    </row>
    <row r="600" spans="1:15" x14ac:dyDescent="0.45">
      <c r="A600">
        <v>49627332</v>
      </c>
      <c r="B600" s="4">
        <v>44220</v>
      </c>
      <c r="C600">
        <v>6608156</v>
      </c>
      <c r="D600">
        <v>13583</v>
      </c>
      <c r="E600" t="s">
        <v>184</v>
      </c>
      <c r="F600" t="s">
        <v>152</v>
      </c>
      <c r="G600" t="s">
        <v>154</v>
      </c>
      <c r="H600">
        <v>2</v>
      </c>
      <c r="I600" s="5">
        <v>110.07563025210085</v>
      </c>
      <c r="J600" s="5">
        <f t="shared" si="9"/>
        <v>220.1512605042017</v>
      </c>
      <c r="K600" s="6">
        <v>99423</v>
      </c>
      <c r="L600" s="6" t="s">
        <v>21</v>
      </c>
      <c r="M600" s="6" t="s">
        <v>22</v>
      </c>
      <c r="N600" t="s">
        <v>23</v>
      </c>
      <c r="O600" t="s">
        <v>16</v>
      </c>
    </row>
    <row r="601" spans="1:15" x14ac:dyDescent="0.45">
      <c r="A601">
        <v>49627332</v>
      </c>
      <c r="B601" s="4">
        <v>44220</v>
      </c>
      <c r="C601">
        <v>6608156</v>
      </c>
      <c r="D601">
        <v>13394</v>
      </c>
      <c r="E601" t="s">
        <v>214</v>
      </c>
      <c r="F601" t="s">
        <v>152</v>
      </c>
      <c r="G601" t="s">
        <v>154</v>
      </c>
      <c r="H601">
        <v>3</v>
      </c>
      <c r="I601" s="5">
        <v>123.52100840336136</v>
      </c>
      <c r="J601" s="5">
        <f t="shared" si="9"/>
        <v>370.56302521008411</v>
      </c>
      <c r="K601" s="6">
        <v>99423</v>
      </c>
      <c r="L601" s="6" t="s">
        <v>21</v>
      </c>
      <c r="M601" s="6" t="s">
        <v>22</v>
      </c>
      <c r="N601" t="s">
        <v>23</v>
      </c>
      <c r="O601" t="s">
        <v>16</v>
      </c>
    </row>
    <row r="602" spans="1:15" x14ac:dyDescent="0.45">
      <c r="A602">
        <v>97406950</v>
      </c>
      <c r="B602" s="4">
        <v>44219</v>
      </c>
      <c r="C602">
        <v>9130538</v>
      </c>
      <c r="D602">
        <v>13111</v>
      </c>
      <c r="E602" t="s">
        <v>178</v>
      </c>
      <c r="F602" t="s">
        <v>152</v>
      </c>
      <c r="G602" t="s">
        <v>155</v>
      </c>
      <c r="H602">
        <v>2</v>
      </c>
      <c r="I602" s="5">
        <v>113.43697478991598</v>
      </c>
      <c r="J602" s="5">
        <f t="shared" si="9"/>
        <v>226.87394957983196</v>
      </c>
      <c r="K602" s="6">
        <v>85049</v>
      </c>
      <c r="L602" s="6" t="s">
        <v>13</v>
      </c>
      <c r="M602" s="6" t="s">
        <v>27</v>
      </c>
      <c r="N602" t="s">
        <v>15</v>
      </c>
      <c r="O602" t="s">
        <v>57</v>
      </c>
    </row>
    <row r="603" spans="1:15" x14ac:dyDescent="0.45">
      <c r="A603">
        <v>97406950</v>
      </c>
      <c r="B603" s="4">
        <v>44219</v>
      </c>
      <c r="C603">
        <v>9130538</v>
      </c>
      <c r="D603">
        <v>13651</v>
      </c>
      <c r="E603" t="s">
        <v>197</v>
      </c>
      <c r="F603" t="s">
        <v>152</v>
      </c>
      <c r="G603" t="s">
        <v>154</v>
      </c>
      <c r="H603">
        <v>1</v>
      </c>
      <c r="I603" s="5">
        <v>112.5966386554622</v>
      </c>
      <c r="J603" s="5">
        <f t="shared" si="9"/>
        <v>112.5966386554622</v>
      </c>
      <c r="K603" s="6">
        <v>85049</v>
      </c>
      <c r="L603" s="6" t="s">
        <v>13</v>
      </c>
      <c r="M603" s="6" t="s">
        <v>27</v>
      </c>
      <c r="N603" t="s">
        <v>15</v>
      </c>
      <c r="O603" t="s">
        <v>57</v>
      </c>
    </row>
    <row r="604" spans="1:15" x14ac:dyDescent="0.45">
      <c r="A604">
        <v>97406950</v>
      </c>
      <c r="B604" s="4">
        <v>44219</v>
      </c>
      <c r="C604">
        <v>9130538</v>
      </c>
      <c r="D604">
        <v>11400</v>
      </c>
      <c r="E604" t="s">
        <v>204</v>
      </c>
      <c r="F604" t="s">
        <v>150</v>
      </c>
      <c r="G604" t="s">
        <v>155</v>
      </c>
      <c r="H604">
        <v>1</v>
      </c>
      <c r="I604" s="5">
        <v>63.857142857142854</v>
      </c>
      <c r="J604" s="5">
        <f t="shared" si="9"/>
        <v>63.857142857142854</v>
      </c>
      <c r="K604" s="6">
        <v>85049</v>
      </c>
      <c r="L604" s="6" t="s">
        <v>13</v>
      </c>
      <c r="M604" s="6" t="s">
        <v>27</v>
      </c>
      <c r="N604" t="s">
        <v>15</v>
      </c>
      <c r="O604" t="s">
        <v>57</v>
      </c>
    </row>
    <row r="605" spans="1:15" x14ac:dyDescent="0.45">
      <c r="A605">
        <v>82691784</v>
      </c>
      <c r="B605" s="4">
        <v>44218</v>
      </c>
      <c r="C605">
        <v>2278070</v>
      </c>
      <c r="D605">
        <v>13653</v>
      </c>
      <c r="E605" t="s">
        <v>196</v>
      </c>
      <c r="F605" t="s">
        <v>152</v>
      </c>
      <c r="G605" t="s">
        <v>155</v>
      </c>
      <c r="H605">
        <v>3</v>
      </c>
      <c r="I605" s="5">
        <v>121.00000000000001</v>
      </c>
      <c r="J605" s="5">
        <f t="shared" si="9"/>
        <v>363.00000000000006</v>
      </c>
      <c r="K605" s="6">
        <v>61197</v>
      </c>
      <c r="L605" s="6" t="s">
        <v>28</v>
      </c>
      <c r="M605" s="6" t="s">
        <v>39</v>
      </c>
      <c r="N605" t="s">
        <v>23</v>
      </c>
      <c r="O605" t="s">
        <v>18</v>
      </c>
    </row>
    <row r="606" spans="1:15" x14ac:dyDescent="0.45">
      <c r="A606">
        <v>82691784</v>
      </c>
      <c r="B606" s="4">
        <v>44218</v>
      </c>
      <c r="C606">
        <v>2278070</v>
      </c>
      <c r="D606">
        <v>13791</v>
      </c>
      <c r="E606" t="s">
        <v>179</v>
      </c>
      <c r="F606" t="s">
        <v>152</v>
      </c>
      <c r="G606" t="s">
        <v>155</v>
      </c>
      <c r="H606">
        <v>2</v>
      </c>
      <c r="I606" s="5">
        <v>125.20168067226892</v>
      </c>
      <c r="J606" s="5">
        <f t="shared" si="9"/>
        <v>250.40336134453784</v>
      </c>
      <c r="K606" s="6">
        <v>61197</v>
      </c>
      <c r="L606" s="6" t="s">
        <v>28</v>
      </c>
      <c r="M606" s="6" t="s">
        <v>39</v>
      </c>
      <c r="N606" t="s">
        <v>23</v>
      </c>
      <c r="O606" t="s">
        <v>18</v>
      </c>
    </row>
    <row r="607" spans="1:15" x14ac:dyDescent="0.45">
      <c r="A607">
        <v>82691784</v>
      </c>
      <c r="B607" s="4">
        <v>44218</v>
      </c>
      <c r="C607">
        <v>2278070</v>
      </c>
      <c r="D607">
        <v>13651</v>
      </c>
      <c r="E607" t="s">
        <v>197</v>
      </c>
      <c r="F607" t="s">
        <v>152</v>
      </c>
      <c r="G607" t="s">
        <v>154</v>
      </c>
      <c r="H607">
        <v>2</v>
      </c>
      <c r="I607" s="5">
        <v>112.5966386554622</v>
      </c>
      <c r="J607" s="5">
        <f t="shared" si="9"/>
        <v>225.1932773109244</v>
      </c>
      <c r="K607" s="6">
        <v>61197</v>
      </c>
      <c r="L607" s="6" t="s">
        <v>28</v>
      </c>
      <c r="M607" s="6" t="s">
        <v>39</v>
      </c>
      <c r="N607" t="s">
        <v>23</v>
      </c>
      <c r="O607" t="s">
        <v>18</v>
      </c>
    </row>
    <row r="608" spans="1:15" x14ac:dyDescent="0.45">
      <c r="A608">
        <v>10097002</v>
      </c>
      <c r="B608" s="4">
        <v>44218</v>
      </c>
      <c r="C608">
        <v>8828372</v>
      </c>
      <c r="D608">
        <v>14001</v>
      </c>
      <c r="E608" t="s">
        <v>235</v>
      </c>
      <c r="F608" t="s">
        <v>237</v>
      </c>
      <c r="G608" t="s">
        <v>238</v>
      </c>
      <c r="H608">
        <v>1</v>
      </c>
      <c r="I608" s="5">
        <v>71.705882352941174</v>
      </c>
      <c r="J608" s="5">
        <f t="shared" si="9"/>
        <v>71.705882352941174</v>
      </c>
      <c r="K608" s="6">
        <v>28207</v>
      </c>
      <c r="L608" s="6" t="s">
        <v>19</v>
      </c>
      <c r="M608" s="6" t="s">
        <v>41</v>
      </c>
      <c r="N608" t="s">
        <v>32</v>
      </c>
      <c r="O608" t="s">
        <v>26</v>
      </c>
    </row>
    <row r="609" spans="1:15" x14ac:dyDescent="0.45">
      <c r="A609">
        <v>84828434</v>
      </c>
      <c r="B609" s="4">
        <v>44217</v>
      </c>
      <c r="C609">
        <v>3720893</v>
      </c>
      <c r="D609">
        <v>12430</v>
      </c>
      <c r="E609" t="s">
        <v>186</v>
      </c>
      <c r="F609" t="s">
        <v>151</v>
      </c>
      <c r="G609" t="s">
        <v>155</v>
      </c>
      <c r="H609">
        <v>3</v>
      </c>
      <c r="I609" s="5">
        <v>256.29411764705884</v>
      </c>
      <c r="J609" s="5">
        <f t="shared" si="9"/>
        <v>768.88235294117658</v>
      </c>
      <c r="K609" s="6" t="s">
        <v>147</v>
      </c>
      <c r="L609" s="6" t="s">
        <v>21</v>
      </c>
      <c r="M609" s="6" t="s">
        <v>33</v>
      </c>
      <c r="N609" t="s">
        <v>15</v>
      </c>
      <c r="O609" t="s">
        <v>18</v>
      </c>
    </row>
    <row r="610" spans="1:15" x14ac:dyDescent="0.45">
      <c r="A610">
        <v>84828434</v>
      </c>
      <c r="B610" s="4">
        <v>44217</v>
      </c>
      <c r="C610">
        <v>3720893</v>
      </c>
      <c r="D610">
        <v>12086</v>
      </c>
      <c r="E610" t="s">
        <v>206</v>
      </c>
      <c r="F610" t="s">
        <v>151</v>
      </c>
      <c r="G610" t="s">
        <v>154</v>
      </c>
      <c r="H610">
        <v>2</v>
      </c>
      <c r="I610" s="5">
        <v>248.73109243697482</v>
      </c>
      <c r="J610" s="5">
        <f t="shared" si="9"/>
        <v>497.46218487394964</v>
      </c>
      <c r="K610" s="6" t="s">
        <v>147</v>
      </c>
      <c r="L610" s="6" t="s">
        <v>21</v>
      </c>
      <c r="M610" s="6" t="s">
        <v>33</v>
      </c>
      <c r="N610" t="s">
        <v>15</v>
      </c>
      <c r="O610" t="s">
        <v>18</v>
      </c>
    </row>
    <row r="611" spans="1:15" x14ac:dyDescent="0.45">
      <c r="A611">
        <v>77212461</v>
      </c>
      <c r="B611" s="4">
        <v>44216</v>
      </c>
      <c r="C611">
        <v>4146698</v>
      </c>
      <c r="D611">
        <v>10181</v>
      </c>
      <c r="E611" t="s">
        <v>189</v>
      </c>
      <c r="F611" t="s">
        <v>174</v>
      </c>
      <c r="G611" t="s">
        <v>154</v>
      </c>
      <c r="H611">
        <v>3</v>
      </c>
      <c r="I611" s="5">
        <v>134.44537815126051</v>
      </c>
      <c r="J611" s="5">
        <f t="shared" si="9"/>
        <v>403.33613445378154</v>
      </c>
      <c r="K611" s="6">
        <v>56410</v>
      </c>
      <c r="L611" s="6" t="s">
        <v>28</v>
      </c>
      <c r="M611" s="6" t="s">
        <v>36</v>
      </c>
      <c r="N611" t="s">
        <v>17</v>
      </c>
      <c r="O611" t="s">
        <v>18</v>
      </c>
    </row>
    <row r="612" spans="1:15" x14ac:dyDescent="0.45">
      <c r="A612">
        <v>77212461</v>
      </c>
      <c r="B612" s="4">
        <v>44216</v>
      </c>
      <c r="C612">
        <v>4146698</v>
      </c>
      <c r="D612">
        <v>13583</v>
      </c>
      <c r="E612" t="s">
        <v>184</v>
      </c>
      <c r="F612" t="s">
        <v>152</v>
      </c>
      <c r="G612" t="s">
        <v>154</v>
      </c>
      <c r="H612">
        <v>3</v>
      </c>
      <c r="I612" s="5">
        <v>110.07563025210085</v>
      </c>
      <c r="J612" s="5">
        <f t="shared" si="9"/>
        <v>330.22689075630257</v>
      </c>
      <c r="K612" s="6">
        <v>56410</v>
      </c>
      <c r="L612" s="6" t="s">
        <v>28</v>
      </c>
      <c r="M612" s="6" t="s">
        <v>36</v>
      </c>
      <c r="N612" t="s">
        <v>17</v>
      </c>
      <c r="O612" t="s">
        <v>18</v>
      </c>
    </row>
    <row r="613" spans="1:15" x14ac:dyDescent="0.45">
      <c r="A613">
        <v>12408941</v>
      </c>
      <c r="B613" s="4">
        <v>44216</v>
      </c>
      <c r="C613">
        <v>6698519</v>
      </c>
      <c r="D613">
        <v>10722</v>
      </c>
      <c r="E613" t="s">
        <v>192</v>
      </c>
      <c r="F613" t="s">
        <v>174</v>
      </c>
      <c r="G613" t="s">
        <v>154</v>
      </c>
      <c r="H613">
        <v>3</v>
      </c>
      <c r="I613" s="5">
        <v>136.96638655462186</v>
      </c>
      <c r="J613" s="5">
        <f t="shared" si="9"/>
        <v>410.89915966386559</v>
      </c>
      <c r="K613" s="6">
        <v>97737</v>
      </c>
      <c r="L613" s="6" t="s">
        <v>13</v>
      </c>
      <c r="M613" s="6" t="s">
        <v>27</v>
      </c>
      <c r="N613" t="s">
        <v>32</v>
      </c>
      <c r="O613" t="s">
        <v>16</v>
      </c>
    </row>
    <row r="614" spans="1:15" x14ac:dyDescent="0.45">
      <c r="A614">
        <v>12408941</v>
      </c>
      <c r="B614" s="4">
        <v>44216</v>
      </c>
      <c r="C614">
        <v>6698519</v>
      </c>
      <c r="D614">
        <v>10557</v>
      </c>
      <c r="E614" t="s">
        <v>215</v>
      </c>
      <c r="F614" t="s">
        <v>174</v>
      </c>
      <c r="G614" t="s">
        <v>154</v>
      </c>
      <c r="H614">
        <v>3</v>
      </c>
      <c r="I614" s="5">
        <v>132.76470588235296</v>
      </c>
      <c r="J614" s="5">
        <f t="shared" si="9"/>
        <v>398.2941176470589</v>
      </c>
      <c r="K614" s="6">
        <v>97737</v>
      </c>
      <c r="L614" s="6" t="s">
        <v>13</v>
      </c>
      <c r="M614" s="6" t="s">
        <v>27</v>
      </c>
      <c r="N614" t="s">
        <v>32</v>
      </c>
      <c r="O614" t="s">
        <v>16</v>
      </c>
    </row>
    <row r="615" spans="1:15" x14ac:dyDescent="0.45">
      <c r="A615">
        <v>12408941</v>
      </c>
      <c r="B615" s="4">
        <v>44216</v>
      </c>
      <c r="C615">
        <v>6698519</v>
      </c>
      <c r="D615">
        <v>13230</v>
      </c>
      <c r="E615" t="s">
        <v>207</v>
      </c>
      <c r="F615" t="s">
        <v>152</v>
      </c>
      <c r="G615" t="s">
        <v>155</v>
      </c>
      <c r="H615">
        <v>3</v>
      </c>
      <c r="I615" s="5">
        <v>112.5966386554622</v>
      </c>
      <c r="J615" s="5">
        <f t="shared" si="9"/>
        <v>337.78991596638662</v>
      </c>
      <c r="K615" s="6">
        <v>97737</v>
      </c>
      <c r="L615" s="6" t="s">
        <v>13</v>
      </c>
      <c r="M615" s="6" t="s">
        <v>27</v>
      </c>
      <c r="N615" t="s">
        <v>32</v>
      </c>
      <c r="O615" t="s">
        <v>16</v>
      </c>
    </row>
    <row r="616" spans="1:15" x14ac:dyDescent="0.45">
      <c r="A616">
        <v>75621556</v>
      </c>
      <c r="B616" s="4">
        <v>44215</v>
      </c>
      <c r="C616">
        <v>3509387</v>
      </c>
      <c r="D616">
        <v>10181</v>
      </c>
      <c r="E616" t="s">
        <v>189</v>
      </c>
      <c r="F616" t="s">
        <v>174</v>
      </c>
      <c r="G616" t="s">
        <v>154</v>
      </c>
      <c r="H616">
        <v>2</v>
      </c>
      <c r="I616" s="5">
        <v>134.44537815126051</v>
      </c>
      <c r="J616" s="5">
        <f t="shared" si="9"/>
        <v>268.89075630252103</v>
      </c>
      <c r="K616" s="6">
        <v>57072</v>
      </c>
      <c r="L616" s="6" t="s">
        <v>28</v>
      </c>
      <c r="M616" s="6" t="s">
        <v>29</v>
      </c>
      <c r="N616" t="s">
        <v>32</v>
      </c>
      <c r="O616" t="s">
        <v>18</v>
      </c>
    </row>
    <row r="617" spans="1:15" x14ac:dyDescent="0.45">
      <c r="A617">
        <v>75621556</v>
      </c>
      <c r="B617" s="4">
        <v>44215</v>
      </c>
      <c r="C617">
        <v>3509387</v>
      </c>
      <c r="D617">
        <v>10538</v>
      </c>
      <c r="E617" t="s">
        <v>226</v>
      </c>
      <c r="F617" t="s">
        <v>174</v>
      </c>
      <c r="G617" t="s">
        <v>154</v>
      </c>
      <c r="H617">
        <v>2</v>
      </c>
      <c r="I617" s="5">
        <v>130.24369747899161</v>
      </c>
      <c r="J617" s="5">
        <f t="shared" si="9"/>
        <v>260.48739495798321</v>
      </c>
      <c r="K617" s="6">
        <v>57072</v>
      </c>
      <c r="L617" s="6" t="s">
        <v>28</v>
      </c>
      <c r="M617" s="6" t="s">
        <v>29</v>
      </c>
      <c r="N617" t="s">
        <v>32</v>
      </c>
      <c r="O617" t="s">
        <v>18</v>
      </c>
    </row>
    <row r="618" spans="1:15" x14ac:dyDescent="0.45">
      <c r="A618">
        <v>75621556</v>
      </c>
      <c r="B618" s="4">
        <v>44215</v>
      </c>
      <c r="C618">
        <v>3509387</v>
      </c>
      <c r="D618">
        <v>11777</v>
      </c>
      <c r="E618" t="s">
        <v>175</v>
      </c>
      <c r="F618" t="s">
        <v>150</v>
      </c>
      <c r="G618" t="s">
        <v>154</v>
      </c>
      <c r="H618">
        <v>3</v>
      </c>
      <c r="I618" s="5">
        <v>63.016806722689076</v>
      </c>
      <c r="J618" s="5">
        <f t="shared" si="9"/>
        <v>189.05042016806723</v>
      </c>
      <c r="K618" s="6">
        <v>57072</v>
      </c>
      <c r="L618" s="6" t="s">
        <v>28</v>
      </c>
      <c r="M618" s="6" t="s">
        <v>29</v>
      </c>
      <c r="N618" t="s">
        <v>32</v>
      </c>
      <c r="O618" t="s">
        <v>18</v>
      </c>
    </row>
    <row r="619" spans="1:15" x14ac:dyDescent="0.45">
      <c r="A619">
        <v>75621556</v>
      </c>
      <c r="B619" s="4">
        <v>44215</v>
      </c>
      <c r="C619">
        <v>3509387</v>
      </c>
      <c r="D619">
        <v>12551</v>
      </c>
      <c r="E619" t="s">
        <v>217</v>
      </c>
      <c r="F619" t="s">
        <v>151</v>
      </c>
      <c r="G619" t="s">
        <v>154</v>
      </c>
      <c r="H619">
        <v>3</v>
      </c>
      <c r="I619" s="5">
        <v>259.65546218487395</v>
      </c>
      <c r="J619" s="5">
        <f t="shared" si="9"/>
        <v>778.96638655462186</v>
      </c>
      <c r="K619" s="6">
        <v>57072</v>
      </c>
      <c r="L619" s="6" t="s">
        <v>28</v>
      </c>
      <c r="M619" s="6" t="s">
        <v>29</v>
      </c>
      <c r="N619" t="s">
        <v>32</v>
      </c>
      <c r="O619" t="s">
        <v>18</v>
      </c>
    </row>
    <row r="620" spans="1:15" x14ac:dyDescent="0.45">
      <c r="A620">
        <v>75621556</v>
      </c>
      <c r="B620" s="4">
        <v>44215</v>
      </c>
      <c r="C620">
        <v>3509387</v>
      </c>
      <c r="D620">
        <v>12149</v>
      </c>
      <c r="E620" t="s">
        <v>232</v>
      </c>
      <c r="F620" t="s">
        <v>151</v>
      </c>
      <c r="G620" t="s">
        <v>155</v>
      </c>
      <c r="H620">
        <v>2</v>
      </c>
      <c r="I620" s="5">
        <v>264.69747899159665</v>
      </c>
      <c r="J620" s="5">
        <f t="shared" si="9"/>
        <v>529.39495798319331</v>
      </c>
      <c r="K620" s="6">
        <v>57072</v>
      </c>
      <c r="L620" s="6" t="s">
        <v>28</v>
      </c>
      <c r="M620" s="6" t="s">
        <v>29</v>
      </c>
      <c r="N620" t="s">
        <v>32</v>
      </c>
      <c r="O620" t="s">
        <v>18</v>
      </c>
    </row>
    <row r="621" spans="1:15" x14ac:dyDescent="0.45">
      <c r="A621">
        <v>18743249</v>
      </c>
      <c r="B621" s="4">
        <v>44215</v>
      </c>
      <c r="C621">
        <v>9028945</v>
      </c>
      <c r="D621">
        <v>10430</v>
      </c>
      <c r="E621" t="s">
        <v>176</v>
      </c>
      <c r="F621" t="s">
        <v>174</v>
      </c>
      <c r="G621" t="s">
        <v>155</v>
      </c>
      <c r="H621">
        <v>3</v>
      </c>
      <c r="I621" s="5">
        <v>140.32773109243698</v>
      </c>
      <c r="J621" s="5">
        <f t="shared" si="9"/>
        <v>420.98319327731093</v>
      </c>
      <c r="K621" s="6">
        <v>49393</v>
      </c>
      <c r="L621" s="6" t="s">
        <v>19</v>
      </c>
      <c r="M621" s="6" t="s">
        <v>20</v>
      </c>
      <c r="N621" t="s">
        <v>32</v>
      </c>
      <c r="O621" t="s">
        <v>16</v>
      </c>
    </row>
    <row r="622" spans="1:15" x14ac:dyDescent="0.45">
      <c r="A622">
        <v>18743249</v>
      </c>
      <c r="B622" s="4">
        <v>44215</v>
      </c>
      <c r="C622">
        <v>9028945</v>
      </c>
      <c r="D622">
        <v>10722</v>
      </c>
      <c r="E622" t="s">
        <v>192</v>
      </c>
      <c r="F622" t="s">
        <v>174</v>
      </c>
      <c r="G622" t="s">
        <v>154</v>
      </c>
      <c r="H622">
        <v>2</v>
      </c>
      <c r="I622" s="5">
        <v>136.96638655462186</v>
      </c>
      <c r="J622" s="5">
        <f t="shared" si="9"/>
        <v>273.93277310924373</v>
      </c>
      <c r="K622" s="6">
        <v>49393</v>
      </c>
      <c r="L622" s="6" t="s">
        <v>19</v>
      </c>
      <c r="M622" s="6" t="s">
        <v>20</v>
      </c>
      <c r="N622" t="s">
        <v>32</v>
      </c>
      <c r="O622" t="s">
        <v>16</v>
      </c>
    </row>
    <row r="623" spans="1:15" x14ac:dyDescent="0.45">
      <c r="A623">
        <v>18743249</v>
      </c>
      <c r="B623" s="4">
        <v>44215</v>
      </c>
      <c r="C623">
        <v>9028945</v>
      </c>
      <c r="D623">
        <v>10430</v>
      </c>
      <c r="E623" t="s">
        <v>176</v>
      </c>
      <c r="F623" t="s">
        <v>174</v>
      </c>
      <c r="G623" t="s">
        <v>155</v>
      </c>
      <c r="H623">
        <v>2</v>
      </c>
      <c r="I623" s="5">
        <v>140.32773109243698</v>
      </c>
      <c r="J623" s="5">
        <f t="shared" si="9"/>
        <v>280.65546218487395</v>
      </c>
      <c r="K623" s="6">
        <v>49393</v>
      </c>
      <c r="L623" s="6" t="s">
        <v>19</v>
      </c>
      <c r="M623" s="6" t="s">
        <v>20</v>
      </c>
      <c r="N623" t="s">
        <v>32</v>
      </c>
      <c r="O623" t="s">
        <v>16</v>
      </c>
    </row>
    <row r="624" spans="1:15" x14ac:dyDescent="0.45">
      <c r="A624">
        <v>93085286</v>
      </c>
      <c r="B624" s="4">
        <v>44214</v>
      </c>
      <c r="C624">
        <v>6480523</v>
      </c>
      <c r="D624">
        <v>10331</v>
      </c>
      <c r="E624" t="s">
        <v>188</v>
      </c>
      <c r="F624" t="s">
        <v>174</v>
      </c>
      <c r="G624" t="s">
        <v>154</v>
      </c>
      <c r="H624">
        <v>3</v>
      </c>
      <c r="I624" s="5">
        <v>141.16806722689077</v>
      </c>
      <c r="J624" s="5">
        <f t="shared" si="9"/>
        <v>423.50420168067228</v>
      </c>
      <c r="K624" s="6" t="s">
        <v>44</v>
      </c>
      <c r="L624" s="6" t="s">
        <v>21</v>
      </c>
      <c r="M624" s="6" t="s">
        <v>25</v>
      </c>
      <c r="N624" t="s">
        <v>15</v>
      </c>
      <c r="O624" t="s">
        <v>26</v>
      </c>
    </row>
    <row r="625" spans="1:15" x14ac:dyDescent="0.45">
      <c r="A625">
        <v>93085286</v>
      </c>
      <c r="B625" s="4">
        <v>44214</v>
      </c>
      <c r="C625">
        <v>6480523</v>
      </c>
      <c r="D625">
        <v>11733</v>
      </c>
      <c r="E625" t="s">
        <v>182</v>
      </c>
      <c r="F625" t="s">
        <v>150</v>
      </c>
      <c r="G625" t="s">
        <v>155</v>
      </c>
      <c r="H625">
        <v>3</v>
      </c>
      <c r="I625" s="5">
        <v>73.100840336134453</v>
      </c>
      <c r="J625" s="5">
        <f t="shared" si="9"/>
        <v>219.30252100840335</v>
      </c>
      <c r="K625" s="6" t="s">
        <v>44</v>
      </c>
      <c r="L625" s="6" t="s">
        <v>21</v>
      </c>
      <c r="M625" s="6" t="s">
        <v>25</v>
      </c>
      <c r="N625" t="s">
        <v>15</v>
      </c>
      <c r="O625" t="s">
        <v>26</v>
      </c>
    </row>
    <row r="626" spans="1:15" x14ac:dyDescent="0.45">
      <c r="A626">
        <v>93085286</v>
      </c>
      <c r="B626" s="4">
        <v>44214</v>
      </c>
      <c r="C626">
        <v>6480523</v>
      </c>
      <c r="D626">
        <v>11036</v>
      </c>
      <c r="E626" t="s">
        <v>227</v>
      </c>
      <c r="F626" t="s">
        <v>150</v>
      </c>
      <c r="G626" t="s">
        <v>155</v>
      </c>
      <c r="H626">
        <v>3</v>
      </c>
      <c r="I626" s="5">
        <v>68.058823529411768</v>
      </c>
      <c r="J626" s="5">
        <f t="shared" si="9"/>
        <v>204.1764705882353</v>
      </c>
      <c r="K626" s="6" t="s">
        <v>44</v>
      </c>
      <c r="L626" s="6" t="s">
        <v>21</v>
      </c>
      <c r="M626" s="6" t="s">
        <v>25</v>
      </c>
      <c r="N626" t="s">
        <v>15</v>
      </c>
      <c r="O626" t="s">
        <v>26</v>
      </c>
    </row>
    <row r="627" spans="1:15" x14ac:dyDescent="0.45">
      <c r="A627">
        <v>75760961</v>
      </c>
      <c r="B627" s="4">
        <v>44214</v>
      </c>
      <c r="C627">
        <v>9499295</v>
      </c>
      <c r="D627">
        <v>10181</v>
      </c>
      <c r="E627" t="s">
        <v>189</v>
      </c>
      <c r="F627" t="s">
        <v>174</v>
      </c>
      <c r="G627" t="s">
        <v>154</v>
      </c>
      <c r="H627">
        <v>2</v>
      </c>
      <c r="I627" s="5">
        <v>134.44537815126051</v>
      </c>
      <c r="J627" s="5">
        <f t="shared" si="9"/>
        <v>268.89075630252103</v>
      </c>
      <c r="K627" s="6">
        <v>53498</v>
      </c>
      <c r="L627" s="6" t="s">
        <v>28</v>
      </c>
      <c r="M627" s="6" t="s">
        <v>36</v>
      </c>
      <c r="N627" t="s">
        <v>23</v>
      </c>
      <c r="O627" t="s">
        <v>18</v>
      </c>
    </row>
    <row r="628" spans="1:15" x14ac:dyDescent="0.45">
      <c r="A628">
        <v>75760961</v>
      </c>
      <c r="B628" s="4">
        <v>44214</v>
      </c>
      <c r="C628">
        <v>9499295</v>
      </c>
      <c r="D628">
        <v>11733</v>
      </c>
      <c r="E628" t="s">
        <v>182</v>
      </c>
      <c r="F628" t="s">
        <v>150</v>
      </c>
      <c r="G628" t="s">
        <v>155</v>
      </c>
      <c r="H628">
        <v>2</v>
      </c>
      <c r="I628" s="5">
        <v>73.100840336134453</v>
      </c>
      <c r="J628" s="5">
        <f t="shared" si="9"/>
        <v>146.20168067226891</v>
      </c>
      <c r="K628" s="6">
        <v>53498</v>
      </c>
      <c r="L628" s="6" t="s">
        <v>28</v>
      </c>
      <c r="M628" s="6" t="s">
        <v>36</v>
      </c>
      <c r="N628" t="s">
        <v>23</v>
      </c>
      <c r="O628" t="s">
        <v>18</v>
      </c>
    </row>
    <row r="629" spans="1:15" x14ac:dyDescent="0.45">
      <c r="A629">
        <v>75760961</v>
      </c>
      <c r="B629" s="4">
        <v>44214</v>
      </c>
      <c r="C629">
        <v>9499295</v>
      </c>
      <c r="D629">
        <v>12153</v>
      </c>
      <c r="E629" t="s">
        <v>230</v>
      </c>
      <c r="F629" t="s">
        <v>151</v>
      </c>
      <c r="G629" t="s">
        <v>154</v>
      </c>
      <c r="H629">
        <v>2</v>
      </c>
      <c r="I629" s="5">
        <v>247.89075630252103</v>
      </c>
      <c r="J629" s="5">
        <f t="shared" si="9"/>
        <v>495.78151260504205</v>
      </c>
      <c r="K629" s="6">
        <v>53498</v>
      </c>
      <c r="L629" s="6" t="s">
        <v>28</v>
      </c>
      <c r="M629" s="6" t="s">
        <v>36</v>
      </c>
      <c r="N629" t="s">
        <v>23</v>
      </c>
      <c r="O629" t="s">
        <v>18</v>
      </c>
    </row>
    <row r="630" spans="1:15" x14ac:dyDescent="0.45">
      <c r="A630">
        <v>75760961</v>
      </c>
      <c r="B630" s="4">
        <v>44214</v>
      </c>
      <c r="C630">
        <v>9499295</v>
      </c>
      <c r="D630">
        <v>13230</v>
      </c>
      <c r="E630" t="s">
        <v>207</v>
      </c>
      <c r="F630" t="s">
        <v>152</v>
      </c>
      <c r="G630" t="s">
        <v>155</v>
      </c>
      <c r="H630">
        <v>3</v>
      </c>
      <c r="I630" s="5">
        <v>112.5966386554622</v>
      </c>
      <c r="J630" s="5">
        <f t="shared" si="9"/>
        <v>337.78991596638662</v>
      </c>
      <c r="K630" s="6">
        <v>53498</v>
      </c>
      <c r="L630" s="6" t="s">
        <v>28</v>
      </c>
      <c r="M630" s="6" t="s">
        <v>36</v>
      </c>
      <c r="N630" t="s">
        <v>23</v>
      </c>
      <c r="O630" t="s">
        <v>18</v>
      </c>
    </row>
    <row r="631" spans="1:15" x14ac:dyDescent="0.45">
      <c r="A631">
        <v>75760961</v>
      </c>
      <c r="B631" s="4">
        <v>44214</v>
      </c>
      <c r="C631">
        <v>9499295</v>
      </c>
      <c r="D631">
        <v>13394</v>
      </c>
      <c r="E631" t="s">
        <v>214</v>
      </c>
      <c r="F631" t="s">
        <v>152</v>
      </c>
      <c r="G631" t="s">
        <v>154</v>
      </c>
      <c r="H631">
        <v>2</v>
      </c>
      <c r="I631" s="5">
        <v>123.52100840336136</v>
      </c>
      <c r="J631" s="5">
        <f t="shared" si="9"/>
        <v>247.04201680672273</v>
      </c>
      <c r="K631" s="6">
        <v>53498</v>
      </c>
      <c r="L631" s="6" t="s">
        <v>28</v>
      </c>
      <c r="M631" s="6" t="s">
        <v>36</v>
      </c>
      <c r="N631" t="s">
        <v>23</v>
      </c>
      <c r="O631" t="s">
        <v>18</v>
      </c>
    </row>
    <row r="632" spans="1:15" x14ac:dyDescent="0.45">
      <c r="A632">
        <v>85495384</v>
      </c>
      <c r="B632" s="4">
        <v>44213</v>
      </c>
      <c r="C632">
        <v>1841346</v>
      </c>
      <c r="D632">
        <v>13583</v>
      </c>
      <c r="E632" t="s">
        <v>184</v>
      </c>
      <c r="F632" t="s">
        <v>152</v>
      </c>
      <c r="G632" t="s">
        <v>154</v>
      </c>
      <c r="H632">
        <v>2</v>
      </c>
      <c r="I632" s="5">
        <v>110.07563025210085</v>
      </c>
      <c r="J632" s="5">
        <f t="shared" si="9"/>
        <v>220.1512605042017</v>
      </c>
      <c r="K632" s="6" t="s">
        <v>129</v>
      </c>
      <c r="L632" s="6" t="s">
        <v>21</v>
      </c>
      <c r="M632" s="6" t="s">
        <v>31</v>
      </c>
      <c r="N632" t="s">
        <v>32</v>
      </c>
      <c r="O632" t="s">
        <v>18</v>
      </c>
    </row>
    <row r="633" spans="1:15" x14ac:dyDescent="0.45">
      <c r="A633">
        <v>68840175</v>
      </c>
      <c r="B633" s="4">
        <v>44213</v>
      </c>
      <c r="C633">
        <v>1939146</v>
      </c>
      <c r="D633">
        <v>12098</v>
      </c>
      <c r="E633" t="s">
        <v>212</v>
      </c>
      <c r="F633" t="s">
        <v>151</v>
      </c>
      <c r="G633" t="s">
        <v>154</v>
      </c>
      <c r="H633">
        <v>3</v>
      </c>
      <c r="I633" s="5">
        <v>257.97478991596643</v>
      </c>
      <c r="J633" s="5">
        <f t="shared" si="9"/>
        <v>773.92436974789928</v>
      </c>
      <c r="K633" s="6">
        <v>35781</v>
      </c>
      <c r="L633" s="6" t="s">
        <v>28</v>
      </c>
      <c r="M633" s="6" t="s">
        <v>39</v>
      </c>
      <c r="N633" t="s">
        <v>23</v>
      </c>
      <c r="O633" t="s">
        <v>18</v>
      </c>
    </row>
    <row r="634" spans="1:15" x14ac:dyDescent="0.45">
      <c r="A634">
        <v>52592323</v>
      </c>
      <c r="B634" s="4">
        <v>44213</v>
      </c>
      <c r="C634">
        <v>3417546</v>
      </c>
      <c r="D634">
        <v>10198</v>
      </c>
      <c r="E634" t="s">
        <v>222</v>
      </c>
      <c r="F634" t="s">
        <v>174</v>
      </c>
      <c r="G634" t="s">
        <v>155</v>
      </c>
      <c r="H634">
        <v>2</v>
      </c>
      <c r="I634" s="5">
        <v>130.24369747899161</v>
      </c>
      <c r="J634" s="5">
        <f t="shared" si="9"/>
        <v>260.48739495798321</v>
      </c>
      <c r="K634" s="6">
        <v>39444</v>
      </c>
      <c r="L634" s="6" t="s">
        <v>21</v>
      </c>
      <c r="M634" s="6" t="s">
        <v>33</v>
      </c>
      <c r="N634" t="s">
        <v>23</v>
      </c>
      <c r="O634" t="s">
        <v>16</v>
      </c>
    </row>
    <row r="635" spans="1:15" x14ac:dyDescent="0.45">
      <c r="A635">
        <v>52592323</v>
      </c>
      <c r="B635" s="4">
        <v>44213</v>
      </c>
      <c r="C635">
        <v>3417546</v>
      </c>
      <c r="D635">
        <v>12430</v>
      </c>
      <c r="E635" t="s">
        <v>186</v>
      </c>
      <c r="F635" t="s">
        <v>151</v>
      </c>
      <c r="G635" t="s">
        <v>155</v>
      </c>
      <c r="H635">
        <v>2</v>
      </c>
      <c r="I635" s="5">
        <v>256.29411764705884</v>
      </c>
      <c r="J635" s="5">
        <f t="shared" si="9"/>
        <v>512.58823529411768</v>
      </c>
      <c r="K635" s="6">
        <v>39444</v>
      </c>
      <c r="L635" s="6" t="s">
        <v>21</v>
      </c>
      <c r="M635" s="6" t="s">
        <v>33</v>
      </c>
      <c r="N635" t="s">
        <v>23</v>
      </c>
      <c r="O635" t="s">
        <v>16</v>
      </c>
    </row>
    <row r="636" spans="1:15" x14ac:dyDescent="0.45">
      <c r="A636">
        <v>52592323</v>
      </c>
      <c r="B636" s="4">
        <v>44213</v>
      </c>
      <c r="C636">
        <v>3417546</v>
      </c>
      <c r="D636">
        <v>12058</v>
      </c>
      <c r="E636" t="s">
        <v>210</v>
      </c>
      <c r="F636" t="s">
        <v>151</v>
      </c>
      <c r="G636" t="s">
        <v>155</v>
      </c>
      <c r="H636">
        <v>3</v>
      </c>
      <c r="I636" s="5">
        <v>267.218487394958</v>
      </c>
      <c r="J636" s="5">
        <f t="shared" si="9"/>
        <v>801.65546218487407</v>
      </c>
      <c r="K636" s="6">
        <v>39444</v>
      </c>
      <c r="L636" s="6" t="s">
        <v>21</v>
      </c>
      <c r="M636" s="6" t="s">
        <v>33</v>
      </c>
      <c r="N636" t="s">
        <v>23</v>
      </c>
      <c r="O636" t="s">
        <v>16</v>
      </c>
    </row>
    <row r="637" spans="1:15" x14ac:dyDescent="0.45">
      <c r="A637">
        <v>10081216</v>
      </c>
      <c r="B637" s="4">
        <v>44213</v>
      </c>
      <c r="C637">
        <v>8354712</v>
      </c>
      <c r="D637">
        <v>14001</v>
      </c>
      <c r="E637" t="s">
        <v>235</v>
      </c>
      <c r="F637" t="s">
        <v>237</v>
      </c>
      <c r="G637" t="s">
        <v>238</v>
      </c>
      <c r="H637">
        <v>1</v>
      </c>
      <c r="I637" s="5">
        <v>71.705882352941174</v>
      </c>
      <c r="J637" s="5">
        <f t="shared" si="9"/>
        <v>71.705882352941174</v>
      </c>
      <c r="K637" s="6">
        <v>80539</v>
      </c>
      <c r="L637" s="6" t="s">
        <v>13</v>
      </c>
      <c r="M637" s="6" t="s">
        <v>27</v>
      </c>
      <c r="N637" t="s">
        <v>32</v>
      </c>
      <c r="O637" t="s">
        <v>16</v>
      </c>
    </row>
    <row r="638" spans="1:15" x14ac:dyDescent="0.45">
      <c r="A638">
        <v>10865175</v>
      </c>
      <c r="B638" s="4">
        <v>44213</v>
      </c>
      <c r="C638">
        <v>8234227</v>
      </c>
      <c r="D638">
        <v>14001</v>
      </c>
      <c r="E638" t="s">
        <v>235</v>
      </c>
      <c r="F638" t="s">
        <v>237</v>
      </c>
      <c r="G638" t="s">
        <v>238</v>
      </c>
      <c r="H638">
        <v>1</v>
      </c>
      <c r="I638" s="5">
        <v>71.705882352941174</v>
      </c>
      <c r="J638" s="5">
        <f t="shared" si="9"/>
        <v>71.705882352941174</v>
      </c>
      <c r="K638" s="6">
        <v>20149</v>
      </c>
      <c r="L638" s="6" t="s">
        <v>19</v>
      </c>
      <c r="M638" s="6" t="s">
        <v>239</v>
      </c>
      <c r="N638" t="s">
        <v>32</v>
      </c>
      <c r="O638" t="s">
        <v>16</v>
      </c>
    </row>
    <row r="639" spans="1:15" x14ac:dyDescent="0.45">
      <c r="A639">
        <v>13835225</v>
      </c>
      <c r="B639" s="4">
        <v>44213</v>
      </c>
      <c r="C639">
        <v>9801103</v>
      </c>
      <c r="D639">
        <v>14000</v>
      </c>
      <c r="E639" t="s">
        <v>234</v>
      </c>
      <c r="F639" t="s">
        <v>237</v>
      </c>
      <c r="G639" t="s">
        <v>238</v>
      </c>
      <c r="H639">
        <v>1</v>
      </c>
      <c r="I639" s="5">
        <v>88.932773109243698</v>
      </c>
      <c r="J639" s="5">
        <f t="shared" si="9"/>
        <v>88.932773109243698</v>
      </c>
      <c r="K639" s="6">
        <v>28239</v>
      </c>
      <c r="L639" s="6" t="s">
        <v>19</v>
      </c>
      <c r="M639" s="6" t="s">
        <v>41</v>
      </c>
      <c r="N639" t="s">
        <v>32</v>
      </c>
      <c r="O639" t="s">
        <v>30</v>
      </c>
    </row>
    <row r="640" spans="1:15" x14ac:dyDescent="0.45">
      <c r="A640">
        <v>69664167</v>
      </c>
      <c r="B640" s="4">
        <v>44212</v>
      </c>
      <c r="C640">
        <v>1921793</v>
      </c>
      <c r="D640">
        <v>10339</v>
      </c>
      <c r="E640" t="s">
        <v>208</v>
      </c>
      <c r="F640" t="s">
        <v>174</v>
      </c>
      <c r="G640" t="s">
        <v>155</v>
      </c>
      <c r="H640">
        <v>3</v>
      </c>
      <c r="I640" s="5">
        <v>130.24369747899161</v>
      </c>
      <c r="J640" s="5">
        <f t="shared" si="9"/>
        <v>390.73109243697479</v>
      </c>
      <c r="K640" s="6">
        <v>76661</v>
      </c>
      <c r="L640" s="6" t="s">
        <v>13</v>
      </c>
      <c r="M640" s="6" t="s">
        <v>14</v>
      </c>
      <c r="N640" t="s">
        <v>17</v>
      </c>
      <c r="O640" t="s">
        <v>18</v>
      </c>
    </row>
    <row r="641" spans="1:15" x14ac:dyDescent="0.45">
      <c r="A641">
        <v>32594095</v>
      </c>
      <c r="B641" s="4">
        <v>44212</v>
      </c>
      <c r="C641">
        <v>1453769</v>
      </c>
      <c r="D641">
        <v>10381</v>
      </c>
      <c r="E641" t="s">
        <v>205</v>
      </c>
      <c r="F641" t="s">
        <v>174</v>
      </c>
      <c r="G641" t="s">
        <v>155</v>
      </c>
      <c r="H641">
        <v>2</v>
      </c>
      <c r="I641" s="5">
        <v>132.76470588235296</v>
      </c>
      <c r="J641" s="5">
        <f t="shared" si="9"/>
        <v>265.52941176470591</v>
      </c>
      <c r="K641" s="6">
        <v>88471</v>
      </c>
      <c r="L641" s="6" t="s">
        <v>13</v>
      </c>
      <c r="M641" s="6" t="s">
        <v>14</v>
      </c>
      <c r="N641" t="s">
        <v>23</v>
      </c>
      <c r="O641" t="s">
        <v>16</v>
      </c>
    </row>
    <row r="642" spans="1:15" x14ac:dyDescent="0.45">
      <c r="A642">
        <v>23718377</v>
      </c>
      <c r="B642" s="4">
        <v>44212</v>
      </c>
      <c r="C642">
        <v>7568455</v>
      </c>
      <c r="D642">
        <v>10828</v>
      </c>
      <c r="E642" t="s">
        <v>190</v>
      </c>
      <c r="F642" t="s">
        <v>174</v>
      </c>
      <c r="G642" t="s">
        <v>154</v>
      </c>
      <c r="H642">
        <v>2</v>
      </c>
      <c r="I642" s="5">
        <v>136.96638655462186</v>
      </c>
      <c r="J642" s="5">
        <f t="shared" ref="J642:J705" si="10">H642*I642</f>
        <v>273.93277310924373</v>
      </c>
      <c r="K642" s="6">
        <v>32584</v>
      </c>
      <c r="L642" s="6" t="s">
        <v>28</v>
      </c>
      <c r="M642" s="6" t="s">
        <v>29</v>
      </c>
      <c r="N642" t="s">
        <v>17</v>
      </c>
      <c r="O642" t="s">
        <v>16</v>
      </c>
    </row>
    <row r="643" spans="1:15" x14ac:dyDescent="0.45">
      <c r="A643">
        <v>64649886</v>
      </c>
      <c r="B643" s="4">
        <v>44211</v>
      </c>
      <c r="C643">
        <v>6046766</v>
      </c>
      <c r="D643">
        <v>12499</v>
      </c>
      <c r="E643" t="s">
        <v>183</v>
      </c>
      <c r="F643" t="s">
        <v>151</v>
      </c>
      <c r="G643" t="s">
        <v>155</v>
      </c>
      <c r="H643">
        <v>3</v>
      </c>
      <c r="I643" s="5">
        <v>248.73109243697482</v>
      </c>
      <c r="J643" s="5">
        <f t="shared" si="10"/>
        <v>746.19327731092449</v>
      </c>
      <c r="K643" s="6">
        <v>31224</v>
      </c>
      <c r="L643" s="6" t="s">
        <v>19</v>
      </c>
      <c r="M643" s="6" t="s">
        <v>20</v>
      </c>
      <c r="N643" t="s">
        <v>23</v>
      </c>
      <c r="O643" t="s">
        <v>18</v>
      </c>
    </row>
    <row r="644" spans="1:15" x14ac:dyDescent="0.45">
      <c r="A644">
        <v>11042826</v>
      </c>
      <c r="B644" s="4">
        <v>44211</v>
      </c>
      <c r="C644">
        <v>6480523</v>
      </c>
      <c r="D644">
        <v>14000</v>
      </c>
      <c r="E644" t="s">
        <v>234</v>
      </c>
      <c r="F644" t="s">
        <v>237</v>
      </c>
      <c r="G644" t="s">
        <v>238</v>
      </c>
      <c r="H644">
        <v>1</v>
      </c>
      <c r="I644" s="5">
        <v>88.932773109243698</v>
      </c>
      <c r="J644" s="5">
        <f t="shared" si="10"/>
        <v>88.932773109243698</v>
      </c>
      <c r="K644" s="6">
        <v>28203</v>
      </c>
      <c r="L644" s="6" t="s">
        <v>19</v>
      </c>
      <c r="M644" s="6" t="s">
        <v>41</v>
      </c>
      <c r="N644" t="s">
        <v>32</v>
      </c>
      <c r="O644" t="s">
        <v>30</v>
      </c>
    </row>
    <row r="645" spans="1:15" x14ac:dyDescent="0.45">
      <c r="A645">
        <v>92292729</v>
      </c>
      <c r="B645" s="4">
        <v>44210</v>
      </c>
      <c r="C645">
        <v>1790486</v>
      </c>
      <c r="D645">
        <v>12430</v>
      </c>
      <c r="E645" t="s">
        <v>186</v>
      </c>
      <c r="F645" t="s">
        <v>151</v>
      </c>
      <c r="G645" t="s">
        <v>155</v>
      </c>
      <c r="H645">
        <v>2</v>
      </c>
      <c r="I645" s="5">
        <v>256.29411764705884</v>
      </c>
      <c r="J645" s="5">
        <f t="shared" si="10"/>
        <v>512.58823529411768</v>
      </c>
      <c r="K645" s="6">
        <v>93086</v>
      </c>
      <c r="L645" s="6" t="s">
        <v>13</v>
      </c>
      <c r="M645" s="6" t="s">
        <v>27</v>
      </c>
      <c r="N645" t="s">
        <v>15</v>
      </c>
      <c r="O645" t="s">
        <v>26</v>
      </c>
    </row>
    <row r="646" spans="1:15" x14ac:dyDescent="0.45">
      <c r="A646">
        <v>80807626</v>
      </c>
      <c r="B646" s="4">
        <v>44210</v>
      </c>
      <c r="C646">
        <v>8650536</v>
      </c>
      <c r="D646">
        <v>13320</v>
      </c>
      <c r="E646" t="s">
        <v>225</v>
      </c>
      <c r="F646" t="s">
        <v>152</v>
      </c>
      <c r="G646" t="s">
        <v>154</v>
      </c>
      <c r="H646">
        <v>3</v>
      </c>
      <c r="I646" s="5">
        <v>110.07563025210085</v>
      </c>
      <c r="J646" s="5">
        <f t="shared" si="10"/>
        <v>330.22689075630257</v>
      </c>
      <c r="K646" s="6">
        <v>41747</v>
      </c>
      <c r="L646" s="6" t="s">
        <v>28</v>
      </c>
      <c r="M646" s="6" t="s">
        <v>29</v>
      </c>
      <c r="N646" t="s">
        <v>32</v>
      </c>
      <c r="O646" t="s">
        <v>18</v>
      </c>
    </row>
    <row r="647" spans="1:15" x14ac:dyDescent="0.45">
      <c r="A647">
        <v>92292729</v>
      </c>
      <c r="B647" s="4">
        <v>44210</v>
      </c>
      <c r="C647">
        <v>1790486</v>
      </c>
      <c r="D647">
        <v>12153</v>
      </c>
      <c r="E647" t="s">
        <v>230</v>
      </c>
      <c r="F647" t="s">
        <v>151</v>
      </c>
      <c r="G647" t="s">
        <v>154</v>
      </c>
      <c r="H647">
        <v>2</v>
      </c>
      <c r="I647" s="5">
        <v>247.89075630252103</v>
      </c>
      <c r="J647" s="5">
        <f t="shared" si="10"/>
        <v>495.78151260504205</v>
      </c>
      <c r="K647" s="6">
        <v>93086</v>
      </c>
      <c r="L647" s="6" t="s">
        <v>13</v>
      </c>
      <c r="M647" s="6" t="s">
        <v>27</v>
      </c>
      <c r="N647" t="s">
        <v>15</v>
      </c>
      <c r="O647" t="s">
        <v>26</v>
      </c>
    </row>
    <row r="648" spans="1:15" x14ac:dyDescent="0.45">
      <c r="A648">
        <v>92292729</v>
      </c>
      <c r="B648" s="4">
        <v>44210</v>
      </c>
      <c r="C648">
        <v>1790486</v>
      </c>
      <c r="D648">
        <v>11175</v>
      </c>
      <c r="E648" t="s">
        <v>229</v>
      </c>
      <c r="F648" t="s">
        <v>150</v>
      </c>
      <c r="G648" t="s">
        <v>155</v>
      </c>
      <c r="H648">
        <v>2</v>
      </c>
      <c r="I648" s="5">
        <v>71.420168067226896</v>
      </c>
      <c r="J648" s="5">
        <f t="shared" si="10"/>
        <v>142.84033613445379</v>
      </c>
      <c r="K648" s="6">
        <v>93086</v>
      </c>
      <c r="L648" s="6" t="s">
        <v>13</v>
      </c>
      <c r="M648" s="6" t="s">
        <v>27</v>
      </c>
      <c r="N648" t="s">
        <v>15</v>
      </c>
      <c r="O648" t="s">
        <v>26</v>
      </c>
    </row>
    <row r="649" spans="1:15" x14ac:dyDescent="0.45">
      <c r="A649">
        <v>92292729</v>
      </c>
      <c r="B649" s="4">
        <v>44210</v>
      </c>
      <c r="C649">
        <v>1790486</v>
      </c>
      <c r="D649">
        <v>13355</v>
      </c>
      <c r="E649" t="s">
        <v>224</v>
      </c>
      <c r="F649" t="s">
        <v>152</v>
      </c>
      <c r="G649" t="s">
        <v>154</v>
      </c>
      <c r="H649">
        <v>1</v>
      </c>
      <c r="I649" s="5">
        <v>123.52100840336136</v>
      </c>
      <c r="J649" s="5">
        <f t="shared" si="10"/>
        <v>123.52100840336136</v>
      </c>
      <c r="K649" s="6">
        <v>93086</v>
      </c>
      <c r="L649" s="6" t="s">
        <v>13</v>
      </c>
      <c r="M649" s="6" t="s">
        <v>27</v>
      </c>
      <c r="N649" t="s">
        <v>15</v>
      </c>
      <c r="O649" t="s">
        <v>26</v>
      </c>
    </row>
    <row r="650" spans="1:15" x14ac:dyDescent="0.45">
      <c r="A650">
        <v>92292729</v>
      </c>
      <c r="B650" s="4">
        <v>44210</v>
      </c>
      <c r="C650">
        <v>1790486</v>
      </c>
      <c r="D650">
        <v>11400</v>
      </c>
      <c r="E650" t="s">
        <v>204</v>
      </c>
      <c r="F650" t="s">
        <v>150</v>
      </c>
      <c r="G650" t="s">
        <v>155</v>
      </c>
      <c r="H650">
        <v>1</v>
      </c>
      <c r="I650" s="5">
        <v>63.857142857142854</v>
      </c>
      <c r="J650" s="5">
        <f t="shared" si="10"/>
        <v>63.857142857142854</v>
      </c>
      <c r="K650" s="6">
        <v>93086</v>
      </c>
      <c r="L650" s="6" t="s">
        <v>13</v>
      </c>
      <c r="M650" s="6" t="s">
        <v>27</v>
      </c>
      <c r="N650" t="s">
        <v>15</v>
      </c>
      <c r="O650" t="s">
        <v>26</v>
      </c>
    </row>
    <row r="651" spans="1:15" x14ac:dyDescent="0.45">
      <c r="A651">
        <v>10190973</v>
      </c>
      <c r="B651" s="4">
        <v>44210</v>
      </c>
      <c r="C651">
        <v>1046143</v>
      </c>
      <c r="D651">
        <v>14003</v>
      </c>
      <c r="E651" t="s">
        <v>236</v>
      </c>
      <c r="F651" t="s">
        <v>237</v>
      </c>
      <c r="G651" t="s">
        <v>238</v>
      </c>
      <c r="H651">
        <v>1</v>
      </c>
      <c r="I651" s="5">
        <v>52.386554621848745</v>
      </c>
      <c r="J651" s="5">
        <f t="shared" si="10"/>
        <v>52.386554621848745</v>
      </c>
      <c r="K651" s="6">
        <v>22399</v>
      </c>
      <c r="L651" s="6" t="s">
        <v>19</v>
      </c>
      <c r="M651" s="6" t="s">
        <v>239</v>
      </c>
      <c r="N651" t="s">
        <v>15</v>
      </c>
      <c r="O651" t="s">
        <v>30</v>
      </c>
    </row>
    <row r="652" spans="1:15" x14ac:dyDescent="0.45">
      <c r="A652">
        <v>62320633</v>
      </c>
      <c r="B652" s="4">
        <v>44209</v>
      </c>
      <c r="C652">
        <v>2325107</v>
      </c>
      <c r="D652">
        <v>11969</v>
      </c>
      <c r="E652" t="s">
        <v>195</v>
      </c>
      <c r="F652" t="s">
        <v>150</v>
      </c>
      <c r="G652" t="s">
        <v>155</v>
      </c>
      <c r="H652">
        <v>3</v>
      </c>
      <c r="I652" s="5">
        <v>66.378151260504197</v>
      </c>
      <c r="J652" s="5">
        <f t="shared" si="10"/>
        <v>199.1344537815126</v>
      </c>
      <c r="K652" s="6">
        <v>99752</v>
      </c>
      <c r="L652" s="6" t="s">
        <v>21</v>
      </c>
      <c r="M652" s="6" t="s">
        <v>22</v>
      </c>
      <c r="N652" t="s">
        <v>17</v>
      </c>
      <c r="O652" t="s">
        <v>16</v>
      </c>
    </row>
    <row r="653" spans="1:15" x14ac:dyDescent="0.45">
      <c r="A653">
        <v>56164030</v>
      </c>
      <c r="B653" s="4">
        <v>44209</v>
      </c>
      <c r="C653">
        <v>4342583</v>
      </c>
      <c r="D653">
        <v>10557</v>
      </c>
      <c r="E653" t="s">
        <v>215</v>
      </c>
      <c r="F653" t="s">
        <v>174</v>
      </c>
      <c r="G653" t="s">
        <v>154</v>
      </c>
      <c r="H653">
        <v>3</v>
      </c>
      <c r="I653" s="5">
        <v>132.76470588235296</v>
      </c>
      <c r="J653" s="5">
        <f t="shared" si="10"/>
        <v>398.2941176470589</v>
      </c>
      <c r="K653" s="6">
        <v>56281</v>
      </c>
      <c r="L653" s="6" t="s">
        <v>28</v>
      </c>
      <c r="M653" s="6" t="s">
        <v>36</v>
      </c>
      <c r="N653" t="s">
        <v>23</v>
      </c>
      <c r="O653" t="s">
        <v>16</v>
      </c>
    </row>
    <row r="654" spans="1:15" x14ac:dyDescent="0.45">
      <c r="A654">
        <v>40148503</v>
      </c>
      <c r="B654" s="4">
        <v>44209</v>
      </c>
      <c r="C654">
        <v>3368252</v>
      </c>
      <c r="D654">
        <v>13111</v>
      </c>
      <c r="E654" t="s">
        <v>178</v>
      </c>
      <c r="F654" t="s">
        <v>152</v>
      </c>
      <c r="G654" t="s">
        <v>155</v>
      </c>
      <c r="H654">
        <v>3</v>
      </c>
      <c r="I654" s="5">
        <v>113.43697478991598</v>
      </c>
      <c r="J654" s="5">
        <f t="shared" si="10"/>
        <v>340.31092436974791</v>
      </c>
      <c r="K654" s="6">
        <v>95482</v>
      </c>
      <c r="L654" s="6" t="s">
        <v>13</v>
      </c>
      <c r="M654" s="6" t="s">
        <v>27</v>
      </c>
      <c r="N654" t="s">
        <v>23</v>
      </c>
      <c r="O654" t="s">
        <v>16</v>
      </c>
    </row>
    <row r="655" spans="1:15" x14ac:dyDescent="0.45">
      <c r="A655">
        <v>30327756</v>
      </c>
      <c r="B655" s="4">
        <v>44209</v>
      </c>
      <c r="C655">
        <v>7430542</v>
      </c>
      <c r="D655">
        <v>10352</v>
      </c>
      <c r="E655" t="s">
        <v>199</v>
      </c>
      <c r="F655" t="s">
        <v>174</v>
      </c>
      <c r="G655" t="s">
        <v>154</v>
      </c>
      <c r="H655">
        <v>3</v>
      </c>
      <c r="I655" s="5">
        <v>127.72268907563027</v>
      </c>
      <c r="J655" s="5">
        <f t="shared" si="10"/>
        <v>383.1680672268908</v>
      </c>
      <c r="K655" s="6">
        <v>48529</v>
      </c>
      <c r="L655" s="6" t="s">
        <v>19</v>
      </c>
      <c r="M655" s="6" t="s">
        <v>20</v>
      </c>
      <c r="N655" t="s">
        <v>23</v>
      </c>
      <c r="O655" t="s">
        <v>16</v>
      </c>
    </row>
    <row r="656" spans="1:15" x14ac:dyDescent="0.45">
      <c r="A656">
        <v>30327756</v>
      </c>
      <c r="B656" s="4">
        <v>44209</v>
      </c>
      <c r="C656">
        <v>7430542</v>
      </c>
      <c r="D656">
        <v>12058</v>
      </c>
      <c r="E656" t="s">
        <v>210</v>
      </c>
      <c r="F656" t="s">
        <v>151</v>
      </c>
      <c r="G656" t="s">
        <v>155</v>
      </c>
      <c r="H656">
        <v>3</v>
      </c>
      <c r="I656" s="5">
        <v>267.218487394958</v>
      </c>
      <c r="J656" s="5">
        <f t="shared" si="10"/>
        <v>801.65546218487407</v>
      </c>
      <c r="K656" s="6">
        <v>48529</v>
      </c>
      <c r="L656" s="6" t="s">
        <v>19</v>
      </c>
      <c r="M656" s="6" t="s">
        <v>20</v>
      </c>
      <c r="N656" t="s">
        <v>23</v>
      </c>
      <c r="O656" t="s">
        <v>16</v>
      </c>
    </row>
    <row r="657" spans="1:15" x14ac:dyDescent="0.45">
      <c r="A657">
        <v>30327756</v>
      </c>
      <c r="B657" s="4">
        <v>44209</v>
      </c>
      <c r="C657">
        <v>7430542</v>
      </c>
      <c r="D657">
        <v>12098</v>
      </c>
      <c r="E657" t="s">
        <v>212</v>
      </c>
      <c r="F657" t="s">
        <v>151</v>
      </c>
      <c r="G657" t="s">
        <v>154</v>
      </c>
      <c r="H657">
        <v>2</v>
      </c>
      <c r="I657" s="5">
        <v>257.97478991596643</v>
      </c>
      <c r="J657" s="5">
        <f t="shared" si="10"/>
        <v>515.94957983193285</v>
      </c>
      <c r="K657" s="6">
        <v>48529</v>
      </c>
      <c r="L657" s="6" t="s">
        <v>19</v>
      </c>
      <c r="M657" s="6" t="s">
        <v>20</v>
      </c>
      <c r="N657" t="s">
        <v>23</v>
      </c>
      <c r="O657" t="s">
        <v>16</v>
      </c>
    </row>
    <row r="658" spans="1:15" x14ac:dyDescent="0.45">
      <c r="A658">
        <v>29774310</v>
      </c>
      <c r="B658" s="4">
        <v>44209</v>
      </c>
      <c r="C658">
        <v>4514009</v>
      </c>
      <c r="D658">
        <v>11969</v>
      </c>
      <c r="E658" t="s">
        <v>195</v>
      </c>
      <c r="F658" t="s">
        <v>150</v>
      </c>
      <c r="G658" t="s">
        <v>155</v>
      </c>
      <c r="H658">
        <v>2</v>
      </c>
      <c r="I658" s="5">
        <v>66.378151260504197</v>
      </c>
      <c r="J658" s="5">
        <f t="shared" si="10"/>
        <v>132.75630252100839</v>
      </c>
      <c r="K658" s="6">
        <v>65479</v>
      </c>
      <c r="L658" s="6" t="s">
        <v>28</v>
      </c>
      <c r="M658" s="6" t="s">
        <v>39</v>
      </c>
      <c r="N658" t="s">
        <v>35</v>
      </c>
      <c r="O658" t="s">
        <v>16</v>
      </c>
    </row>
    <row r="659" spans="1:15" x14ac:dyDescent="0.45">
      <c r="A659">
        <v>29774310</v>
      </c>
      <c r="B659" s="4">
        <v>44209</v>
      </c>
      <c r="C659">
        <v>4514009</v>
      </c>
      <c r="D659">
        <v>12899</v>
      </c>
      <c r="E659" t="s">
        <v>177</v>
      </c>
      <c r="F659" t="s">
        <v>151</v>
      </c>
      <c r="G659" t="s">
        <v>155</v>
      </c>
      <c r="H659">
        <v>3</v>
      </c>
      <c r="I659" s="5">
        <v>268.05882352941177</v>
      </c>
      <c r="J659" s="5">
        <f t="shared" si="10"/>
        <v>804.17647058823536</v>
      </c>
      <c r="K659" s="6">
        <v>65479</v>
      </c>
      <c r="L659" s="6" t="s">
        <v>28</v>
      </c>
      <c r="M659" s="6" t="s">
        <v>39</v>
      </c>
      <c r="N659" t="s">
        <v>35</v>
      </c>
      <c r="O659" t="s">
        <v>16</v>
      </c>
    </row>
    <row r="660" spans="1:15" x14ac:dyDescent="0.45">
      <c r="A660">
        <v>29774310</v>
      </c>
      <c r="B660" s="4">
        <v>44209</v>
      </c>
      <c r="C660">
        <v>4514009</v>
      </c>
      <c r="D660">
        <v>12899</v>
      </c>
      <c r="E660" t="s">
        <v>177</v>
      </c>
      <c r="F660" t="s">
        <v>151</v>
      </c>
      <c r="G660" t="s">
        <v>155</v>
      </c>
      <c r="H660">
        <v>2</v>
      </c>
      <c r="I660" s="5">
        <v>268.05882352941177</v>
      </c>
      <c r="J660" s="5">
        <f t="shared" si="10"/>
        <v>536.11764705882354</v>
      </c>
      <c r="K660" s="6">
        <v>65479</v>
      </c>
      <c r="L660" s="6" t="s">
        <v>28</v>
      </c>
      <c r="M660" s="6" t="s">
        <v>39</v>
      </c>
      <c r="N660" t="s">
        <v>35</v>
      </c>
      <c r="O660" t="s">
        <v>16</v>
      </c>
    </row>
    <row r="661" spans="1:15" x14ac:dyDescent="0.45">
      <c r="A661">
        <v>86127264</v>
      </c>
      <c r="B661" s="4">
        <v>44208</v>
      </c>
      <c r="C661">
        <v>9336583</v>
      </c>
      <c r="D661">
        <v>12499</v>
      </c>
      <c r="E661" t="s">
        <v>183</v>
      </c>
      <c r="F661" t="s">
        <v>151</v>
      </c>
      <c r="G661" t="s">
        <v>155</v>
      </c>
      <c r="H661">
        <v>1</v>
      </c>
      <c r="I661" s="5">
        <v>248.73109243697482</v>
      </c>
      <c r="J661" s="5">
        <f t="shared" si="10"/>
        <v>248.73109243697482</v>
      </c>
      <c r="K661" s="6">
        <v>82515</v>
      </c>
      <c r="L661" s="6" t="s">
        <v>13</v>
      </c>
      <c r="M661" s="6" t="s">
        <v>27</v>
      </c>
      <c r="N661" t="s">
        <v>17</v>
      </c>
      <c r="O661" t="s">
        <v>18</v>
      </c>
    </row>
    <row r="662" spans="1:15" x14ac:dyDescent="0.45">
      <c r="A662">
        <v>21422161</v>
      </c>
      <c r="B662" s="4">
        <v>44208</v>
      </c>
      <c r="C662">
        <v>2842359</v>
      </c>
      <c r="D662">
        <v>11081</v>
      </c>
      <c r="E662" t="s">
        <v>218</v>
      </c>
      <c r="F662" t="s">
        <v>150</v>
      </c>
      <c r="G662" t="s">
        <v>155</v>
      </c>
      <c r="H662">
        <v>3</v>
      </c>
      <c r="I662" s="5">
        <v>70.579831932773104</v>
      </c>
      <c r="J662" s="5">
        <f t="shared" si="10"/>
        <v>211.7394957983193</v>
      </c>
      <c r="K662" s="6">
        <v>55469</v>
      </c>
      <c r="L662" s="6" t="s">
        <v>28</v>
      </c>
      <c r="M662" s="6" t="s">
        <v>36</v>
      </c>
      <c r="N662" t="s">
        <v>23</v>
      </c>
      <c r="O662" t="s">
        <v>16</v>
      </c>
    </row>
    <row r="663" spans="1:15" x14ac:dyDescent="0.45">
      <c r="A663">
        <v>21422161</v>
      </c>
      <c r="B663" s="4">
        <v>44208</v>
      </c>
      <c r="C663">
        <v>2842359</v>
      </c>
      <c r="D663">
        <v>11733</v>
      </c>
      <c r="E663" t="s">
        <v>182</v>
      </c>
      <c r="F663" t="s">
        <v>150</v>
      </c>
      <c r="G663" t="s">
        <v>155</v>
      </c>
      <c r="H663">
        <v>3</v>
      </c>
      <c r="I663" s="5">
        <v>73.100840336134453</v>
      </c>
      <c r="J663" s="5">
        <f t="shared" si="10"/>
        <v>219.30252100840335</v>
      </c>
      <c r="K663" s="6">
        <v>55469</v>
      </c>
      <c r="L663" s="6" t="s">
        <v>28</v>
      </c>
      <c r="M663" s="6" t="s">
        <v>36</v>
      </c>
      <c r="N663" t="s">
        <v>23</v>
      </c>
      <c r="O663" t="s">
        <v>16</v>
      </c>
    </row>
    <row r="664" spans="1:15" x14ac:dyDescent="0.45">
      <c r="A664">
        <v>21422161</v>
      </c>
      <c r="B664" s="4">
        <v>44208</v>
      </c>
      <c r="C664">
        <v>2842359</v>
      </c>
      <c r="D664">
        <v>12495</v>
      </c>
      <c r="E664" t="s">
        <v>201</v>
      </c>
      <c r="F664" t="s">
        <v>151</v>
      </c>
      <c r="G664" t="s">
        <v>155</v>
      </c>
      <c r="H664">
        <v>3</v>
      </c>
      <c r="I664" s="5">
        <v>264.69747899159665</v>
      </c>
      <c r="J664" s="5">
        <f t="shared" si="10"/>
        <v>794.09243697478996</v>
      </c>
      <c r="K664" s="6">
        <v>55469</v>
      </c>
      <c r="L664" s="6" t="s">
        <v>28</v>
      </c>
      <c r="M664" s="6" t="s">
        <v>36</v>
      </c>
      <c r="N664" t="s">
        <v>23</v>
      </c>
      <c r="O664" t="s">
        <v>16</v>
      </c>
    </row>
    <row r="665" spans="1:15" x14ac:dyDescent="0.45">
      <c r="A665">
        <v>69371518</v>
      </c>
      <c r="B665" s="4">
        <v>44207</v>
      </c>
      <c r="C665">
        <v>8795831</v>
      </c>
      <c r="D665">
        <v>11431</v>
      </c>
      <c r="E665" t="s">
        <v>209</v>
      </c>
      <c r="F665" t="s">
        <v>150</v>
      </c>
      <c r="G665" t="s">
        <v>155</v>
      </c>
      <c r="H665">
        <v>2</v>
      </c>
      <c r="I665" s="5">
        <v>63.857142857142854</v>
      </c>
      <c r="J665" s="5">
        <f t="shared" si="10"/>
        <v>127.71428571428571</v>
      </c>
      <c r="K665" s="6">
        <v>39590</v>
      </c>
      <c r="L665" s="6" t="s">
        <v>21</v>
      </c>
      <c r="M665" s="6" t="s">
        <v>33</v>
      </c>
      <c r="N665" t="s">
        <v>23</v>
      </c>
      <c r="O665" t="s">
        <v>18</v>
      </c>
    </row>
    <row r="666" spans="1:15" x14ac:dyDescent="0.45">
      <c r="A666">
        <v>69371518</v>
      </c>
      <c r="B666" s="4">
        <v>44207</v>
      </c>
      <c r="C666">
        <v>8795831</v>
      </c>
      <c r="D666">
        <v>11777</v>
      </c>
      <c r="E666" t="s">
        <v>175</v>
      </c>
      <c r="F666" t="s">
        <v>150</v>
      </c>
      <c r="G666" t="s">
        <v>154</v>
      </c>
      <c r="H666">
        <v>3</v>
      </c>
      <c r="I666" s="5">
        <v>63.016806722689076</v>
      </c>
      <c r="J666" s="5">
        <f t="shared" si="10"/>
        <v>189.05042016806723</v>
      </c>
      <c r="K666" s="6">
        <v>39590</v>
      </c>
      <c r="L666" s="6" t="s">
        <v>21</v>
      </c>
      <c r="M666" s="6" t="s">
        <v>33</v>
      </c>
      <c r="N666" t="s">
        <v>23</v>
      </c>
      <c r="O666" t="s">
        <v>18</v>
      </c>
    </row>
    <row r="667" spans="1:15" x14ac:dyDescent="0.45">
      <c r="A667">
        <v>69371518</v>
      </c>
      <c r="B667" s="4">
        <v>44207</v>
      </c>
      <c r="C667">
        <v>8795831</v>
      </c>
      <c r="D667">
        <v>13699</v>
      </c>
      <c r="E667" t="s">
        <v>223</v>
      </c>
      <c r="F667" t="s">
        <v>152</v>
      </c>
      <c r="G667" t="s">
        <v>155</v>
      </c>
      <c r="H667">
        <v>3</v>
      </c>
      <c r="I667" s="5">
        <v>119.31932773109244</v>
      </c>
      <c r="J667" s="5">
        <f t="shared" si="10"/>
        <v>357.9579831932773</v>
      </c>
      <c r="K667" s="6">
        <v>39590</v>
      </c>
      <c r="L667" s="6" t="s">
        <v>21</v>
      </c>
      <c r="M667" s="6" t="s">
        <v>33</v>
      </c>
      <c r="N667" t="s">
        <v>23</v>
      </c>
      <c r="O667" t="s">
        <v>18</v>
      </c>
    </row>
    <row r="668" spans="1:15" x14ac:dyDescent="0.45">
      <c r="A668">
        <v>47159924</v>
      </c>
      <c r="B668" s="4">
        <v>44207</v>
      </c>
      <c r="C668">
        <v>2735117</v>
      </c>
      <c r="D668">
        <v>11777</v>
      </c>
      <c r="E668" t="s">
        <v>175</v>
      </c>
      <c r="F668" t="s">
        <v>150</v>
      </c>
      <c r="G668" t="s">
        <v>154</v>
      </c>
      <c r="H668">
        <v>2</v>
      </c>
      <c r="I668" s="5">
        <v>63.016806722689076</v>
      </c>
      <c r="J668" s="5">
        <f t="shared" si="10"/>
        <v>126.03361344537815</v>
      </c>
      <c r="K668" s="6">
        <v>41564</v>
      </c>
      <c r="L668" s="6" t="s">
        <v>28</v>
      </c>
      <c r="M668" s="6" t="s">
        <v>29</v>
      </c>
      <c r="N668" t="s">
        <v>35</v>
      </c>
      <c r="O668" t="s">
        <v>16</v>
      </c>
    </row>
    <row r="669" spans="1:15" x14ac:dyDescent="0.45">
      <c r="A669">
        <v>14844987</v>
      </c>
      <c r="B669" s="4">
        <v>44207</v>
      </c>
      <c r="C669">
        <v>1395608</v>
      </c>
      <c r="D669">
        <v>10181</v>
      </c>
      <c r="E669" t="s">
        <v>189</v>
      </c>
      <c r="F669" t="s">
        <v>174</v>
      </c>
      <c r="G669" t="s">
        <v>154</v>
      </c>
      <c r="H669">
        <v>3</v>
      </c>
      <c r="I669" s="5">
        <v>134.44537815126051</v>
      </c>
      <c r="J669" s="5">
        <f t="shared" si="10"/>
        <v>403.33613445378154</v>
      </c>
      <c r="K669" s="6" t="s">
        <v>37</v>
      </c>
      <c r="L669" s="6" t="s">
        <v>21</v>
      </c>
      <c r="M669" s="6" t="s">
        <v>25</v>
      </c>
      <c r="N669" t="s">
        <v>17</v>
      </c>
      <c r="O669" t="s">
        <v>16</v>
      </c>
    </row>
    <row r="670" spans="1:15" x14ac:dyDescent="0.45">
      <c r="A670">
        <v>14844987</v>
      </c>
      <c r="B670" s="4">
        <v>44207</v>
      </c>
      <c r="C670">
        <v>1395608</v>
      </c>
      <c r="D670">
        <v>10352</v>
      </c>
      <c r="E670" t="s">
        <v>199</v>
      </c>
      <c r="F670" t="s">
        <v>174</v>
      </c>
      <c r="G670" t="s">
        <v>154</v>
      </c>
      <c r="H670">
        <v>2</v>
      </c>
      <c r="I670" s="5">
        <v>127.72268907563027</v>
      </c>
      <c r="J670" s="5">
        <f t="shared" si="10"/>
        <v>255.44537815126054</v>
      </c>
      <c r="K670" s="6" t="s">
        <v>37</v>
      </c>
      <c r="L670" s="6" t="s">
        <v>21</v>
      </c>
      <c r="M670" s="6" t="s">
        <v>25</v>
      </c>
      <c r="N670" t="s">
        <v>17</v>
      </c>
      <c r="O670" t="s">
        <v>16</v>
      </c>
    </row>
    <row r="671" spans="1:15" x14ac:dyDescent="0.45">
      <c r="A671">
        <v>14844987</v>
      </c>
      <c r="B671" s="4">
        <v>44207</v>
      </c>
      <c r="C671">
        <v>1395608</v>
      </c>
      <c r="D671">
        <v>11969</v>
      </c>
      <c r="E671" t="s">
        <v>195</v>
      </c>
      <c r="F671" t="s">
        <v>150</v>
      </c>
      <c r="G671" t="s">
        <v>155</v>
      </c>
      <c r="H671">
        <v>3</v>
      </c>
      <c r="I671" s="5">
        <v>66.378151260504197</v>
      </c>
      <c r="J671" s="5">
        <f t="shared" si="10"/>
        <v>199.1344537815126</v>
      </c>
      <c r="K671" s="6" t="s">
        <v>37</v>
      </c>
      <c r="L671" s="6" t="s">
        <v>21</v>
      </c>
      <c r="M671" s="6" t="s">
        <v>25</v>
      </c>
      <c r="N671" t="s">
        <v>17</v>
      </c>
      <c r="O671" t="s">
        <v>16</v>
      </c>
    </row>
    <row r="672" spans="1:15" x14ac:dyDescent="0.45">
      <c r="A672">
        <v>14844987</v>
      </c>
      <c r="B672" s="4">
        <v>44207</v>
      </c>
      <c r="C672">
        <v>1395608</v>
      </c>
      <c r="D672">
        <v>12735</v>
      </c>
      <c r="E672" t="s">
        <v>231</v>
      </c>
      <c r="F672" t="s">
        <v>151</v>
      </c>
      <c r="G672" t="s">
        <v>155</v>
      </c>
      <c r="H672">
        <v>3</v>
      </c>
      <c r="I672" s="5">
        <v>268.05882352941177</v>
      </c>
      <c r="J672" s="5">
        <f t="shared" si="10"/>
        <v>804.17647058823536</v>
      </c>
      <c r="K672" s="6" t="s">
        <v>37</v>
      </c>
      <c r="L672" s="6" t="s">
        <v>21</v>
      </c>
      <c r="M672" s="6" t="s">
        <v>25</v>
      </c>
      <c r="N672" t="s">
        <v>17</v>
      </c>
      <c r="O672" t="s">
        <v>16</v>
      </c>
    </row>
    <row r="673" spans="1:15" x14ac:dyDescent="0.45">
      <c r="A673">
        <v>14844987</v>
      </c>
      <c r="B673" s="4">
        <v>44207</v>
      </c>
      <c r="C673">
        <v>1395608</v>
      </c>
      <c r="D673">
        <v>13302</v>
      </c>
      <c r="E673" t="s">
        <v>203</v>
      </c>
      <c r="F673" t="s">
        <v>152</v>
      </c>
      <c r="G673" t="s">
        <v>155</v>
      </c>
      <c r="H673">
        <v>3</v>
      </c>
      <c r="I673" s="5">
        <v>121.00000000000001</v>
      </c>
      <c r="J673" s="5">
        <f t="shared" si="10"/>
        <v>363.00000000000006</v>
      </c>
      <c r="K673" s="6" t="s">
        <v>37</v>
      </c>
      <c r="L673" s="6" t="s">
        <v>21</v>
      </c>
      <c r="M673" s="6" t="s">
        <v>25</v>
      </c>
      <c r="N673" t="s">
        <v>17</v>
      </c>
      <c r="O673" t="s">
        <v>16</v>
      </c>
    </row>
    <row r="674" spans="1:15" x14ac:dyDescent="0.45">
      <c r="A674">
        <v>68573082</v>
      </c>
      <c r="B674" s="4">
        <v>44206</v>
      </c>
      <c r="C674">
        <v>6168556</v>
      </c>
      <c r="D674">
        <v>10557</v>
      </c>
      <c r="E674" t="s">
        <v>215</v>
      </c>
      <c r="F674" t="s">
        <v>174</v>
      </c>
      <c r="G674" t="s">
        <v>154</v>
      </c>
      <c r="H674">
        <v>2</v>
      </c>
      <c r="I674" s="5">
        <v>132.76470588235296</v>
      </c>
      <c r="J674" s="5">
        <f t="shared" si="10"/>
        <v>265.52941176470591</v>
      </c>
      <c r="K674" s="6">
        <v>26931</v>
      </c>
      <c r="L674" s="6" t="s">
        <v>19</v>
      </c>
      <c r="M674" s="6" t="s">
        <v>20</v>
      </c>
      <c r="N674" t="s">
        <v>17</v>
      </c>
      <c r="O674" t="s">
        <v>18</v>
      </c>
    </row>
    <row r="675" spans="1:15" x14ac:dyDescent="0.45">
      <c r="A675">
        <v>60765092</v>
      </c>
      <c r="B675" s="4">
        <v>44203</v>
      </c>
      <c r="C675">
        <v>8855505</v>
      </c>
      <c r="D675">
        <v>13397</v>
      </c>
      <c r="E675" t="s">
        <v>219</v>
      </c>
      <c r="F675" t="s">
        <v>152</v>
      </c>
      <c r="G675" t="s">
        <v>155</v>
      </c>
      <c r="H675">
        <v>2</v>
      </c>
      <c r="I675" s="5">
        <v>117.63865546218489</v>
      </c>
      <c r="J675" s="5">
        <f t="shared" si="10"/>
        <v>235.27731092436977</v>
      </c>
      <c r="K675" s="6">
        <v>49661</v>
      </c>
      <c r="L675" s="6" t="s">
        <v>19</v>
      </c>
      <c r="M675" s="6" t="s">
        <v>20</v>
      </c>
      <c r="N675" t="s">
        <v>32</v>
      </c>
      <c r="O675" t="s">
        <v>16</v>
      </c>
    </row>
    <row r="676" spans="1:15" x14ac:dyDescent="0.45">
      <c r="A676">
        <v>33975553</v>
      </c>
      <c r="B676" s="4">
        <v>44202</v>
      </c>
      <c r="C676">
        <v>8797844</v>
      </c>
      <c r="D676">
        <v>10181</v>
      </c>
      <c r="E676" t="s">
        <v>189</v>
      </c>
      <c r="F676" t="s">
        <v>174</v>
      </c>
      <c r="G676" t="s">
        <v>154</v>
      </c>
      <c r="H676">
        <v>3</v>
      </c>
      <c r="I676" s="5">
        <v>134.44537815126051</v>
      </c>
      <c r="J676" s="5">
        <f t="shared" si="10"/>
        <v>403.33613445378154</v>
      </c>
      <c r="K676" s="6">
        <v>99638</v>
      </c>
      <c r="L676" s="6" t="s">
        <v>21</v>
      </c>
      <c r="M676" s="6" t="s">
        <v>22</v>
      </c>
      <c r="N676" t="s">
        <v>17</v>
      </c>
      <c r="O676" t="s">
        <v>16</v>
      </c>
    </row>
    <row r="677" spans="1:15" x14ac:dyDescent="0.45">
      <c r="A677">
        <v>33975553</v>
      </c>
      <c r="B677" s="4">
        <v>44202</v>
      </c>
      <c r="C677">
        <v>8797844</v>
      </c>
      <c r="D677">
        <v>10538</v>
      </c>
      <c r="E677" t="s">
        <v>226</v>
      </c>
      <c r="F677" t="s">
        <v>174</v>
      </c>
      <c r="G677" t="s">
        <v>154</v>
      </c>
      <c r="H677">
        <v>3</v>
      </c>
      <c r="I677" s="5">
        <v>130.24369747899161</v>
      </c>
      <c r="J677" s="5">
        <f t="shared" si="10"/>
        <v>390.73109243697479</v>
      </c>
      <c r="K677" s="6">
        <v>99638</v>
      </c>
      <c r="L677" s="6" t="s">
        <v>21</v>
      </c>
      <c r="M677" s="6" t="s">
        <v>22</v>
      </c>
      <c r="N677" t="s">
        <v>17</v>
      </c>
      <c r="O677" t="s">
        <v>16</v>
      </c>
    </row>
    <row r="678" spans="1:15" x14ac:dyDescent="0.45">
      <c r="A678">
        <v>33975553</v>
      </c>
      <c r="B678" s="4">
        <v>44202</v>
      </c>
      <c r="C678">
        <v>8797844</v>
      </c>
      <c r="D678">
        <v>13363</v>
      </c>
      <c r="E678" t="s">
        <v>213</v>
      </c>
      <c r="F678" t="s">
        <v>152</v>
      </c>
      <c r="G678" t="s">
        <v>154</v>
      </c>
      <c r="H678">
        <v>3</v>
      </c>
      <c r="I678" s="5">
        <v>116.79831932773111</v>
      </c>
      <c r="J678" s="5">
        <f t="shared" si="10"/>
        <v>350.39495798319331</v>
      </c>
      <c r="K678" s="6">
        <v>99638</v>
      </c>
      <c r="L678" s="6" t="s">
        <v>21</v>
      </c>
      <c r="M678" s="6" t="s">
        <v>22</v>
      </c>
      <c r="N678" t="s">
        <v>17</v>
      </c>
      <c r="O678" t="s">
        <v>16</v>
      </c>
    </row>
    <row r="679" spans="1:15" x14ac:dyDescent="0.45">
      <c r="A679">
        <v>12405541</v>
      </c>
      <c r="B679" s="4">
        <v>44202</v>
      </c>
      <c r="C679">
        <v>2750811</v>
      </c>
      <c r="D679">
        <v>14003</v>
      </c>
      <c r="E679" t="s">
        <v>236</v>
      </c>
      <c r="F679" t="s">
        <v>237</v>
      </c>
      <c r="G679" t="s">
        <v>238</v>
      </c>
      <c r="H679">
        <v>1</v>
      </c>
      <c r="I679" s="5">
        <v>52.386554621848745</v>
      </c>
      <c r="J679" s="5">
        <f t="shared" si="10"/>
        <v>52.386554621848745</v>
      </c>
      <c r="K679" s="6">
        <v>52080</v>
      </c>
      <c r="L679" s="6" t="s">
        <v>28</v>
      </c>
      <c r="M679" s="6" t="s">
        <v>29</v>
      </c>
      <c r="N679" t="s">
        <v>15</v>
      </c>
      <c r="O679" t="s">
        <v>16</v>
      </c>
    </row>
    <row r="680" spans="1:15" x14ac:dyDescent="0.45">
      <c r="A680">
        <v>28059614</v>
      </c>
      <c r="B680" s="4">
        <v>44201</v>
      </c>
      <c r="C680">
        <v>6742318</v>
      </c>
      <c r="D680">
        <v>12086</v>
      </c>
      <c r="E680" t="s">
        <v>206</v>
      </c>
      <c r="F680" t="s">
        <v>151</v>
      </c>
      <c r="G680" t="s">
        <v>154</v>
      </c>
      <c r="H680">
        <v>2</v>
      </c>
      <c r="I680" s="5">
        <v>248.73109243697482</v>
      </c>
      <c r="J680" s="5">
        <f t="shared" si="10"/>
        <v>497.46218487394964</v>
      </c>
      <c r="K680" s="6">
        <v>77694</v>
      </c>
      <c r="L680" s="6" t="s">
        <v>13</v>
      </c>
      <c r="M680" s="6" t="s">
        <v>14</v>
      </c>
      <c r="N680" t="s">
        <v>23</v>
      </c>
      <c r="O680" t="s">
        <v>16</v>
      </c>
    </row>
    <row r="681" spans="1:15" x14ac:dyDescent="0.45">
      <c r="A681">
        <v>45323995</v>
      </c>
      <c r="B681" s="4">
        <v>44201</v>
      </c>
      <c r="C681">
        <v>4424107</v>
      </c>
      <c r="D681">
        <v>13405</v>
      </c>
      <c r="E681" t="s">
        <v>221</v>
      </c>
      <c r="F681" t="s">
        <v>152</v>
      </c>
      <c r="G681" t="s">
        <v>155</v>
      </c>
      <c r="H681">
        <v>2</v>
      </c>
      <c r="I681" s="5">
        <v>116.79831932773111</v>
      </c>
      <c r="J681" s="5">
        <f t="shared" si="10"/>
        <v>233.59663865546221</v>
      </c>
      <c r="K681" s="6">
        <v>76829</v>
      </c>
      <c r="L681" s="6" t="s">
        <v>28</v>
      </c>
      <c r="M681" s="6" t="s">
        <v>36</v>
      </c>
      <c r="N681" t="s">
        <v>32</v>
      </c>
      <c r="O681" t="s">
        <v>16</v>
      </c>
    </row>
    <row r="682" spans="1:15" x14ac:dyDescent="0.45">
      <c r="A682">
        <v>36897994</v>
      </c>
      <c r="B682" s="4">
        <v>44201</v>
      </c>
      <c r="C682">
        <v>8101382</v>
      </c>
      <c r="D682">
        <v>10331</v>
      </c>
      <c r="E682" t="s">
        <v>188</v>
      </c>
      <c r="F682" t="s">
        <v>174</v>
      </c>
      <c r="G682" t="s">
        <v>154</v>
      </c>
      <c r="H682">
        <v>2</v>
      </c>
      <c r="I682" s="5">
        <v>141.16806722689077</v>
      </c>
      <c r="J682" s="5">
        <f t="shared" si="10"/>
        <v>282.33613445378154</v>
      </c>
      <c r="K682" s="6" t="s">
        <v>118</v>
      </c>
      <c r="L682" s="6" t="s">
        <v>21</v>
      </c>
      <c r="M682" s="6" t="s">
        <v>33</v>
      </c>
      <c r="N682" t="s">
        <v>15</v>
      </c>
      <c r="O682" t="s">
        <v>16</v>
      </c>
    </row>
    <row r="683" spans="1:15" x14ac:dyDescent="0.45">
      <c r="A683">
        <v>28059614</v>
      </c>
      <c r="B683" s="4">
        <v>44201</v>
      </c>
      <c r="C683">
        <v>6742318</v>
      </c>
      <c r="D683">
        <v>11341</v>
      </c>
      <c r="E683" t="s">
        <v>185</v>
      </c>
      <c r="F683" t="s">
        <v>150</v>
      </c>
      <c r="G683" t="s">
        <v>154</v>
      </c>
      <c r="H683">
        <v>3</v>
      </c>
      <c r="I683" s="5">
        <v>63.857142857142854</v>
      </c>
      <c r="J683" s="5">
        <f t="shared" si="10"/>
        <v>191.57142857142856</v>
      </c>
      <c r="K683" s="6">
        <v>77694</v>
      </c>
      <c r="L683" s="6" t="s">
        <v>13</v>
      </c>
      <c r="M683" s="6" t="s">
        <v>14</v>
      </c>
      <c r="N683" t="s">
        <v>23</v>
      </c>
      <c r="O683" t="s">
        <v>16</v>
      </c>
    </row>
    <row r="684" spans="1:15" x14ac:dyDescent="0.45">
      <c r="A684">
        <v>28059614</v>
      </c>
      <c r="B684" s="4">
        <v>44201</v>
      </c>
      <c r="C684">
        <v>6742318</v>
      </c>
      <c r="D684">
        <v>11036</v>
      </c>
      <c r="E684" t="s">
        <v>227</v>
      </c>
      <c r="F684" t="s">
        <v>150</v>
      </c>
      <c r="G684" t="s">
        <v>155</v>
      </c>
      <c r="H684">
        <v>2</v>
      </c>
      <c r="I684" s="5">
        <v>68.058823529411768</v>
      </c>
      <c r="J684" s="5">
        <f t="shared" si="10"/>
        <v>136.11764705882354</v>
      </c>
      <c r="K684" s="6">
        <v>77694</v>
      </c>
      <c r="L684" s="6" t="s">
        <v>13</v>
      </c>
      <c r="M684" s="6" t="s">
        <v>14</v>
      </c>
      <c r="N684" t="s">
        <v>23</v>
      </c>
      <c r="O684" t="s">
        <v>16</v>
      </c>
    </row>
    <row r="685" spans="1:15" x14ac:dyDescent="0.45">
      <c r="A685">
        <v>12249791</v>
      </c>
      <c r="B685" s="4">
        <v>44201</v>
      </c>
      <c r="C685">
        <v>5064035</v>
      </c>
      <c r="D685">
        <v>14002</v>
      </c>
      <c r="E685" t="s">
        <v>233</v>
      </c>
      <c r="F685" t="s">
        <v>237</v>
      </c>
      <c r="G685" t="s">
        <v>238</v>
      </c>
      <c r="H685">
        <v>1</v>
      </c>
      <c r="I685" s="5">
        <v>62.042016806722692</v>
      </c>
      <c r="J685" s="5">
        <f t="shared" si="10"/>
        <v>62.042016806722692</v>
      </c>
      <c r="K685" s="6">
        <v>53229</v>
      </c>
      <c r="L685" s="6" t="s">
        <v>28</v>
      </c>
      <c r="M685" s="6" t="s">
        <v>29</v>
      </c>
      <c r="N685" t="s">
        <v>23</v>
      </c>
      <c r="O685" t="s">
        <v>57</v>
      </c>
    </row>
    <row r="686" spans="1:15" x14ac:dyDescent="0.45">
      <c r="A686">
        <v>12325367</v>
      </c>
      <c r="B686" s="4">
        <v>44201</v>
      </c>
      <c r="C686">
        <v>9384058</v>
      </c>
      <c r="D686">
        <v>14000</v>
      </c>
      <c r="E686" t="s">
        <v>234</v>
      </c>
      <c r="F686" t="s">
        <v>237</v>
      </c>
      <c r="G686" t="s">
        <v>238</v>
      </c>
      <c r="H686">
        <v>1</v>
      </c>
      <c r="I686" s="5">
        <v>88.932773109243698</v>
      </c>
      <c r="J686" s="5">
        <f t="shared" si="10"/>
        <v>88.932773109243698</v>
      </c>
      <c r="K686" s="6">
        <v>40235</v>
      </c>
      <c r="L686" s="6" t="s">
        <v>28</v>
      </c>
      <c r="M686" s="6" t="s">
        <v>29</v>
      </c>
      <c r="N686" t="s">
        <v>17</v>
      </c>
      <c r="O686" t="s">
        <v>30</v>
      </c>
    </row>
    <row r="687" spans="1:15" x14ac:dyDescent="0.45">
      <c r="A687">
        <v>13175188</v>
      </c>
      <c r="B687" s="4">
        <v>44201</v>
      </c>
      <c r="C687">
        <v>1666917</v>
      </c>
      <c r="D687">
        <v>14003</v>
      </c>
      <c r="E687" t="s">
        <v>236</v>
      </c>
      <c r="F687" t="s">
        <v>237</v>
      </c>
      <c r="G687" t="s">
        <v>238</v>
      </c>
      <c r="H687">
        <v>1</v>
      </c>
      <c r="I687" s="5">
        <v>52.386554621848745</v>
      </c>
      <c r="J687" s="5">
        <f t="shared" si="10"/>
        <v>52.386554621848745</v>
      </c>
      <c r="K687" s="6">
        <v>12103</v>
      </c>
      <c r="L687" s="6" t="s">
        <v>21</v>
      </c>
      <c r="M687" s="6" t="s">
        <v>240</v>
      </c>
      <c r="N687" t="s">
        <v>23</v>
      </c>
      <c r="O687" t="s">
        <v>57</v>
      </c>
    </row>
    <row r="688" spans="1:15" x14ac:dyDescent="0.45">
      <c r="A688">
        <v>59504975</v>
      </c>
      <c r="B688" s="4">
        <v>44200</v>
      </c>
      <c r="C688">
        <v>5042140</v>
      </c>
      <c r="D688">
        <v>10352</v>
      </c>
      <c r="E688" t="s">
        <v>199</v>
      </c>
      <c r="F688" t="s">
        <v>174</v>
      </c>
      <c r="G688" t="s">
        <v>154</v>
      </c>
      <c r="H688">
        <v>2</v>
      </c>
      <c r="I688" s="5">
        <v>127.72268907563027</v>
      </c>
      <c r="J688" s="5">
        <f t="shared" si="10"/>
        <v>255.44537815126054</v>
      </c>
      <c r="K688" s="6">
        <v>37213</v>
      </c>
      <c r="L688" s="6" t="s">
        <v>28</v>
      </c>
      <c r="M688" s="6" t="s">
        <v>39</v>
      </c>
      <c r="N688" t="s">
        <v>23</v>
      </c>
      <c r="O688" t="s">
        <v>16</v>
      </c>
    </row>
    <row r="689" spans="1:15" x14ac:dyDescent="0.45">
      <c r="A689">
        <v>59504975</v>
      </c>
      <c r="B689" s="4">
        <v>44200</v>
      </c>
      <c r="C689">
        <v>5042140</v>
      </c>
      <c r="D689">
        <v>13230</v>
      </c>
      <c r="E689" t="s">
        <v>207</v>
      </c>
      <c r="F689" t="s">
        <v>152</v>
      </c>
      <c r="G689" t="s">
        <v>155</v>
      </c>
      <c r="H689">
        <v>2</v>
      </c>
      <c r="I689" s="5">
        <v>112.5966386554622</v>
      </c>
      <c r="J689" s="5">
        <f t="shared" si="10"/>
        <v>225.1932773109244</v>
      </c>
      <c r="K689" s="6">
        <v>37213</v>
      </c>
      <c r="L689" s="6" t="s">
        <v>28</v>
      </c>
      <c r="M689" s="6" t="s">
        <v>39</v>
      </c>
      <c r="N689" t="s">
        <v>23</v>
      </c>
      <c r="O689" t="s">
        <v>16</v>
      </c>
    </row>
    <row r="690" spans="1:15" x14ac:dyDescent="0.45">
      <c r="A690">
        <v>59504975</v>
      </c>
      <c r="B690" s="4">
        <v>44200</v>
      </c>
      <c r="C690">
        <v>5042140</v>
      </c>
      <c r="D690">
        <v>13405</v>
      </c>
      <c r="E690" t="s">
        <v>221</v>
      </c>
      <c r="F690" t="s">
        <v>152</v>
      </c>
      <c r="G690" t="s">
        <v>155</v>
      </c>
      <c r="H690">
        <v>2</v>
      </c>
      <c r="I690" s="5">
        <v>116.79831932773111</v>
      </c>
      <c r="J690" s="5">
        <f t="shared" si="10"/>
        <v>233.59663865546221</v>
      </c>
      <c r="K690" s="6">
        <v>37213</v>
      </c>
      <c r="L690" s="6" t="s">
        <v>28</v>
      </c>
      <c r="M690" s="6" t="s">
        <v>39</v>
      </c>
      <c r="N690" t="s">
        <v>23</v>
      </c>
      <c r="O690" t="s">
        <v>16</v>
      </c>
    </row>
    <row r="691" spans="1:15" x14ac:dyDescent="0.45">
      <c r="A691">
        <v>42565107</v>
      </c>
      <c r="B691" s="4">
        <v>44200</v>
      </c>
      <c r="C691">
        <v>8345301</v>
      </c>
      <c r="D691">
        <v>11969</v>
      </c>
      <c r="E691" t="s">
        <v>195</v>
      </c>
      <c r="F691" t="s">
        <v>150</v>
      </c>
      <c r="G691" t="s">
        <v>155</v>
      </c>
      <c r="H691">
        <v>3</v>
      </c>
      <c r="I691" s="5">
        <v>66.378151260504197</v>
      </c>
      <c r="J691" s="5">
        <f t="shared" si="10"/>
        <v>199.1344537815126</v>
      </c>
      <c r="K691" s="6">
        <v>14798</v>
      </c>
      <c r="L691" s="6" t="s">
        <v>21</v>
      </c>
      <c r="M691" s="6" t="s">
        <v>31</v>
      </c>
      <c r="N691" t="s">
        <v>15</v>
      </c>
      <c r="O691" t="s">
        <v>16</v>
      </c>
    </row>
    <row r="692" spans="1:15" x14ac:dyDescent="0.45">
      <c r="A692">
        <v>42565107</v>
      </c>
      <c r="B692" s="4">
        <v>44200</v>
      </c>
      <c r="C692">
        <v>8345301</v>
      </c>
      <c r="D692">
        <v>13651</v>
      </c>
      <c r="E692" t="s">
        <v>197</v>
      </c>
      <c r="F692" t="s">
        <v>152</v>
      </c>
      <c r="G692" t="s">
        <v>154</v>
      </c>
      <c r="H692">
        <v>2</v>
      </c>
      <c r="I692" s="5">
        <v>112.5966386554622</v>
      </c>
      <c r="J692" s="5">
        <f t="shared" si="10"/>
        <v>225.1932773109244</v>
      </c>
      <c r="K692" s="6">
        <v>14798</v>
      </c>
      <c r="L692" s="6" t="s">
        <v>21</v>
      </c>
      <c r="M692" s="6" t="s">
        <v>31</v>
      </c>
      <c r="N692" t="s">
        <v>15</v>
      </c>
      <c r="O692" t="s">
        <v>16</v>
      </c>
    </row>
    <row r="693" spans="1:15" x14ac:dyDescent="0.45">
      <c r="A693">
        <v>42565107</v>
      </c>
      <c r="B693" s="4">
        <v>44200</v>
      </c>
      <c r="C693">
        <v>8345301</v>
      </c>
      <c r="D693">
        <v>13111</v>
      </c>
      <c r="E693" t="s">
        <v>178</v>
      </c>
      <c r="F693" t="s">
        <v>152</v>
      </c>
      <c r="G693" t="s">
        <v>155</v>
      </c>
      <c r="H693">
        <v>2</v>
      </c>
      <c r="I693" s="5">
        <v>113.43697478991598</v>
      </c>
      <c r="J693" s="5">
        <f t="shared" si="10"/>
        <v>226.87394957983196</v>
      </c>
      <c r="K693" s="6">
        <v>14798</v>
      </c>
      <c r="L693" s="6" t="s">
        <v>21</v>
      </c>
      <c r="M693" s="6" t="s">
        <v>31</v>
      </c>
      <c r="N693" t="s">
        <v>15</v>
      </c>
      <c r="O693" t="s">
        <v>16</v>
      </c>
    </row>
    <row r="694" spans="1:15" x14ac:dyDescent="0.45">
      <c r="A694">
        <v>22617545</v>
      </c>
      <c r="B694" s="4">
        <v>44200</v>
      </c>
      <c r="C694">
        <v>9131676</v>
      </c>
      <c r="D694">
        <v>11040</v>
      </c>
      <c r="E694" t="s">
        <v>191</v>
      </c>
      <c r="F694" t="s">
        <v>150</v>
      </c>
      <c r="G694" t="s">
        <v>155</v>
      </c>
      <c r="H694">
        <v>2</v>
      </c>
      <c r="I694" s="5">
        <v>65.537815126050418</v>
      </c>
      <c r="J694" s="5">
        <f t="shared" si="10"/>
        <v>131.07563025210084</v>
      </c>
      <c r="K694" s="6">
        <v>99831</v>
      </c>
      <c r="L694" s="6" t="s">
        <v>21</v>
      </c>
      <c r="M694" s="6" t="s">
        <v>22</v>
      </c>
      <c r="N694" t="s">
        <v>32</v>
      </c>
      <c r="O694" t="s">
        <v>16</v>
      </c>
    </row>
    <row r="695" spans="1:15" x14ac:dyDescent="0.45">
      <c r="A695">
        <v>22617545</v>
      </c>
      <c r="B695" s="4">
        <v>44200</v>
      </c>
      <c r="C695">
        <v>9131676</v>
      </c>
      <c r="D695">
        <v>12086</v>
      </c>
      <c r="E695" t="s">
        <v>206</v>
      </c>
      <c r="F695" t="s">
        <v>151</v>
      </c>
      <c r="G695" t="s">
        <v>154</v>
      </c>
      <c r="H695">
        <v>2</v>
      </c>
      <c r="I695" s="5">
        <v>248.73109243697482</v>
      </c>
      <c r="J695" s="5">
        <f t="shared" si="10"/>
        <v>497.46218487394964</v>
      </c>
      <c r="K695" s="6">
        <v>99831</v>
      </c>
      <c r="L695" s="6" t="s">
        <v>21</v>
      </c>
      <c r="M695" s="6" t="s">
        <v>22</v>
      </c>
      <c r="N695" t="s">
        <v>32</v>
      </c>
      <c r="O695" t="s">
        <v>16</v>
      </c>
    </row>
    <row r="696" spans="1:15" x14ac:dyDescent="0.45">
      <c r="A696">
        <v>66761369</v>
      </c>
      <c r="B696" s="4">
        <v>44199</v>
      </c>
      <c r="C696">
        <v>6291438</v>
      </c>
      <c r="D696">
        <v>10181</v>
      </c>
      <c r="E696" t="s">
        <v>189</v>
      </c>
      <c r="F696" t="s">
        <v>174</v>
      </c>
      <c r="G696" t="s">
        <v>154</v>
      </c>
      <c r="H696">
        <v>2</v>
      </c>
      <c r="I696" s="5">
        <v>134.44537815126051</v>
      </c>
      <c r="J696" s="5">
        <f t="shared" si="10"/>
        <v>268.89075630252103</v>
      </c>
      <c r="K696" s="6">
        <v>56294</v>
      </c>
      <c r="L696" s="6" t="s">
        <v>28</v>
      </c>
      <c r="M696" s="6" t="s">
        <v>36</v>
      </c>
      <c r="N696" t="s">
        <v>15</v>
      </c>
      <c r="O696" t="s">
        <v>18</v>
      </c>
    </row>
    <row r="697" spans="1:15" x14ac:dyDescent="0.45">
      <c r="A697">
        <v>66761369</v>
      </c>
      <c r="B697" s="4">
        <v>44199</v>
      </c>
      <c r="C697">
        <v>6291438</v>
      </c>
      <c r="D697">
        <v>12086</v>
      </c>
      <c r="E697" t="s">
        <v>206</v>
      </c>
      <c r="F697" t="s">
        <v>151</v>
      </c>
      <c r="G697" t="s">
        <v>154</v>
      </c>
      <c r="H697">
        <v>3</v>
      </c>
      <c r="I697" s="5">
        <v>248.73109243697482</v>
      </c>
      <c r="J697" s="5">
        <f t="shared" si="10"/>
        <v>746.19327731092449</v>
      </c>
      <c r="K697" s="6">
        <v>56294</v>
      </c>
      <c r="L697" s="6" t="s">
        <v>28</v>
      </c>
      <c r="M697" s="6" t="s">
        <v>36</v>
      </c>
      <c r="N697" t="s">
        <v>15</v>
      </c>
      <c r="O697" t="s">
        <v>18</v>
      </c>
    </row>
    <row r="698" spans="1:15" x14ac:dyDescent="0.45">
      <c r="A698">
        <v>66761369</v>
      </c>
      <c r="B698" s="4">
        <v>44199</v>
      </c>
      <c r="C698">
        <v>6291438</v>
      </c>
      <c r="D698">
        <v>12710</v>
      </c>
      <c r="E698" t="s">
        <v>228</v>
      </c>
      <c r="F698" t="s">
        <v>151</v>
      </c>
      <c r="G698" t="s">
        <v>155</v>
      </c>
      <c r="H698">
        <v>2</v>
      </c>
      <c r="I698" s="5">
        <v>259.65546218487395</v>
      </c>
      <c r="J698" s="5">
        <f t="shared" si="10"/>
        <v>519.31092436974791</v>
      </c>
      <c r="K698" s="6">
        <v>56294</v>
      </c>
      <c r="L698" s="6" t="s">
        <v>28</v>
      </c>
      <c r="M698" s="6" t="s">
        <v>36</v>
      </c>
      <c r="N698" t="s">
        <v>15</v>
      </c>
      <c r="O698" t="s">
        <v>18</v>
      </c>
    </row>
    <row r="699" spans="1:15" x14ac:dyDescent="0.45">
      <c r="A699">
        <v>11875838</v>
      </c>
      <c r="B699" s="4">
        <v>44199</v>
      </c>
      <c r="C699">
        <v>1346358</v>
      </c>
      <c r="D699">
        <v>14002</v>
      </c>
      <c r="E699" t="s">
        <v>233</v>
      </c>
      <c r="F699" t="s">
        <v>237</v>
      </c>
      <c r="G699" t="s">
        <v>238</v>
      </c>
      <c r="H699">
        <v>1</v>
      </c>
      <c r="I699" s="5">
        <v>62.042016806722692</v>
      </c>
      <c r="J699" s="5">
        <f t="shared" si="10"/>
        <v>62.042016806722692</v>
      </c>
      <c r="K699" s="6">
        <v>13437</v>
      </c>
      <c r="L699" s="6" t="s">
        <v>21</v>
      </c>
      <c r="M699" s="6" t="s">
        <v>240</v>
      </c>
      <c r="N699" t="s">
        <v>15</v>
      </c>
      <c r="O699" t="s">
        <v>26</v>
      </c>
    </row>
    <row r="700" spans="1:15" x14ac:dyDescent="0.45">
      <c r="A700">
        <v>68647744</v>
      </c>
      <c r="B700" s="4">
        <v>44198</v>
      </c>
      <c r="C700">
        <v>8944875</v>
      </c>
      <c r="D700">
        <v>13685</v>
      </c>
      <c r="E700" t="s">
        <v>181</v>
      </c>
      <c r="F700" t="s">
        <v>152</v>
      </c>
      <c r="G700" t="s">
        <v>155</v>
      </c>
      <c r="H700">
        <v>2</v>
      </c>
      <c r="I700" s="5">
        <v>122.68067226890757</v>
      </c>
      <c r="J700" s="5">
        <f t="shared" si="10"/>
        <v>245.36134453781514</v>
      </c>
      <c r="K700" s="6">
        <v>28195</v>
      </c>
      <c r="L700" s="6" t="s">
        <v>19</v>
      </c>
      <c r="M700" s="6" t="s">
        <v>41</v>
      </c>
      <c r="N700" t="s">
        <v>32</v>
      </c>
      <c r="O700" t="s">
        <v>18</v>
      </c>
    </row>
    <row r="701" spans="1:15" x14ac:dyDescent="0.45">
      <c r="A701">
        <v>63761853</v>
      </c>
      <c r="B701" s="4">
        <v>44198</v>
      </c>
      <c r="C701">
        <v>4631665</v>
      </c>
      <c r="D701">
        <v>12899</v>
      </c>
      <c r="E701" t="s">
        <v>177</v>
      </c>
      <c r="F701" t="s">
        <v>151</v>
      </c>
      <c r="G701" t="s">
        <v>155</v>
      </c>
      <c r="H701">
        <v>3</v>
      </c>
      <c r="I701" s="5">
        <v>268.05882352941177</v>
      </c>
      <c r="J701" s="5">
        <f t="shared" si="10"/>
        <v>804.17647058823536</v>
      </c>
      <c r="K701" s="6">
        <v>58730</v>
      </c>
      <c r="L701" s="6" t="s">
        <v>28</v>
      </c>
      <c r="M701" s="6" t="s">
        <v>29</v>
      </c>
      <c r="N701" t="s">
        <v>15</v>
      </c>
      <c r="O701" t="s">
        <v>18</v>
      </c>
    </row>
    <row r="702" spans="1:15" x14ac:dyDescent="0.45">
      <c r="A702">
        <v>63761853</v>
      </c>
      <c r="B702" s="4">
        <v>44198</v>
      </c>
      <c r="C702">
        <v>4631665</v>
      </c>
      <c r="D702">
        <v>13320</v>
      </c>
      <c r="E702" t="s">
        <v>225</v>
      </c>
      <c r="F702" t="s">
        <v>152</v>
      </c>
      <c r="G702" t="s">
        <v>154</v>
      </c>
      <c r="H702">
        <v>3</v>
      </c>
      <c r="I702" s="5">
        <v>110.07563025210085</v>
      </c>
      <c r="J702" s="5">
        <f t="shared" si="10"/>
        <v>330.22689075630257</v>
      </c>
      <c r="K702" s="6">
        <v>58730</v>
      </c>
      <c r="L702" s="6" t="s">
        <v>28</v>
      </c>
      <c r="M702" s="6" t="s">
        <v>29</v>
      </c>
      <c r="N702" t="s">
        <v>15</v>
      </c>
      <c r="O702" t="s">
        <v>18</v>
      </c>
    </row>
    <row r="703" spans="1:15" x14ac:dyDescent="0.45">
      <c r="A703">
        <v>63761853</v>
      </c>
      <c r="B703" s="4">
        <v>44198</v>
      </c>
      <c r="C703">
        <v>4631665</v>
      </c>
      <c r="D703">
        <v>13653</v>
      </c>
      <c r="E703" t="s">
        <v>196</v>
      </c>
      <c r="F703" t="s">
        <v>152</v>
      </c>
      <c r="G703" t="s">
        <v>155</v>
      </c>
      <c r="H703">
        <v>3</v>
      </c>
      <c r="I703" s="5">
        <v>121.00000000000001</v>
      </c>
      <c r="J703" s="5">
        <f t="shared" si="10"/>
        <v>363.00000000000006</v>
      </c>
      <c r="K703" s="6">
        <v>58730</v>
      </c>
      <c r="L703" s="6" t="s">
        <v>28</v>
      </c>
      <c r="M703" s="6" t="s">
        <v>29</v>
      </c>
      <c r="N703" t="s">
        <v>15</v>
      </c>
      <c r="O703" t="s">
        <v>18</v>
      </c>
    </row>
    <row r="704" spans="1:15" x14ac:dyDescent="0.45">
      <c r="A704">
        <v>20390380</v>
      </c>
      <c r="B704" s="4">
        <v>44198</v>
      </c>
      <c r="C704">
        <v>6527483</v>
      </c>
      <c r="D704">
        <v>10828</v>
      </c>
      <c r="E704" t="s">
        <v>190</v>
      </c>
      <c r="F704" t="s">
        <v>174</v>
      </c>
      <c r="G704" t="s">
        <v>154</v>
      </c>
      <c r="H704">
        <v>3</v>
      </c>
      <c r="I704" s="5">
        <v>136.96638655462186</v>
      </c>
      <c r="J704" s="5">
        <f t="shared" si="10"/>
        <v>410.89915966386559</v>
      </c>
      <c r="K704" s="6" t="s">
        <v>117</v>
      </c>
      <c r="L704" s="6" t="s">
        <v>21</v>
      </c>
      <c r="M704" s="6" t="s">
        <v>22</v>
      </c>
      <c r="N704" t="s">
        <v>15</v>
      </c>
      <c r="O704" t="s">
        <v>16</v>
      </c>
    </row>
    <row r="705" spans="1:15" x14ac:dyDescent="0.45">
      <c r="A705">
        <v>14737969</v>
      </c>
      <c r="B705" s="4">
        <v>44198</v>
      </c>
      <c r="C705">
        <v>7982981</v>
      </c>
      <c r="D705">
        <v>10538</v>
      </c>
      <c r="E705" t="s">
        <v>226</v>
      </c>
      <c r="F705" t="s">
        <v>174</v>
      </c>
      <c r="G705" t="s">
        <v>154</v>
      </c>
      <c r="H705">
        <v>2</v>
      </c>
      <c r="I705" s="5">
        <v>130.24369747899161</v>
      </c>
      <c r="J705" s="5">
        <f t="shared" si="10"/>
        <v>260.48739495798321</v>
      </c>
      <c r="K705" s="6">
        <v>76855</v>
      </c>
      <c r="L705" s="6" t="s">
        <v>28</v>
      </c>
      <c r="M705" s="6" t="s">
        <v>36</v>
      </c>
      <c r="N705" t="s">
        <v>32</v>
      </c>
      <c r="O705" t="s">
        <v>16</v>
      </c>
    </row>
    <row r="706" spans="1:15" x14ac:dyDescent="0.45">
      <c r="A706">
        <v>14737969</v>
      </c>
      <c r="B706" s="4">
        <v>44198</v>
      </c>
      <c r="C706">
        <v>7982981</v>
      </c>
      <c r="D706">
        <v>11310</v>
      </c>
      <c r="E706" t="s">
        <v>211</v>
      </c>
      <c r="F706" t="s">
        <v>150</v>
      </c>
      <c r="G706" t="s">
        <v>154</v>
      </c>
      <c r="H706">
        <v>2</v>
      </c>
      <c r="I706" s="5">
        <v>71.420168067226896</v>
      </c>
      <c r="J706" s="5">
        <f t="shared" ref="J706:J769" si="11">H706*I706</f>
        <v>142.84033613445379</v>
      </c>
      <c r="K706" s="6">
        <v>76855</v>
      </c>
      <c r="L706" s="6" t="s">
        <v>28</v>
      </c>
      <c r="M706" s="6" t="s">
        <v>36</v>
      </c>
      <c r="N706" t="s">
        <v>32</v>
      </c>
      <c r="O706" t="s">
        <v>16</v>
      </c>
    </row>
    <row r="707" spans="1:15" x14ac:dyDescent="0.45">
      <c r="A707">
        <v>14737969</v>
      </c>
      <c r="B707" s="4">
        <v>44198</v>
      </c>
      <c r="C707">
        <v>7982981</v>
      </c>
      <c r="D707">
        <v>11081</v>
      </c>
      <c r="E707" t="s">
        <v>218</v>
      </c>
      <c r="F707" t="s">
        <v>150</v>
      </c>
      <c r="G707" t="s">
        <v>155</v>
      </c>
      <c r="H707">
        <v>2</v>
      </c>
      <c r="I707" s="5">
        <v>70.579831932773104</v>
      </c>
      <c r="J707" s="5">
        <f t="shared" si="11"/>
        <v>141.15966386554621</v>
      </c>
      <c r="K707" s="6">
        <v>76855</v>
      </c>
      <c r="L707" s="6" t="s">
        <v>28</v>
      </c>
      <c r="M707" s="6" t="s">
        <v>36</v>
      </c>
      <c r="N707" t="s">
        <v>32</v>
      </c>
      <c r="O707" t="s">
        <v>16</v>
      </c>
    </row>
    <row r="708" spans="1:15" x14ac:dyDescent="0.45">
      <c r="A708">
        <v>14737969</v>
      </c>
      <c r="B708" s="4">
        <v>44198</v>
      </c>
      <c r="C708">
        <v>7982981</v>
      </c>
      <c r="D708">
        <v>12058</v>
      </c>
      <c r="E708" t="s">
        <v>210</v>
      </c>
      <c r="F708" t="s">
        <v>151</v>
      </c>
      <c r="G708" t="s">
        <v>155</v>
      </c>
      <c r="H708">
        <v>2</v>
      </c>
      <c r="I708" s="5">
        <v>267.218487394958</v>
      </c>
      <c r="J708" s="5">
        <f t="shared" si="11"/>
        <v>534.43697478991601</v>
      </c>
      <c r="K708" s="6">
        <v>76855</v>
      </c>
      <c r="L708" s="6" t="s">
        <v>28</v>
      </c>
      <c r="M708" s="6" t="s">
        <v>36</v>
      </c>
      <c r="N708" t="s">
        <v>32</v>
      </c>
      <c r="O708" t="s">
        <v>16</v>
      </c>
    </row>
    <row r="709" spans="1:15" x14ac:dyDescent="0.45">
      <c r="A709">
        <v>14737969</v>
      </c>
      <c r="B709" s="4">
        <v>44198</v>
      </c>
      <c r="C709">
        <v>7982981</v>
      </c>
      <c r="D709">
        <v>13394</v>
      </c>
      <c r="E709" t="s">
        <v>214</v>
      </c>
      <c r="F709" t="s">
        <v>152</v>
      </c>
      <c r="G709" t="s">
        <v>154</v>
      </c>
      <c r="H709">
        <v>3</v>
      </c>
      <c r="I709" s="5">
        <v>123.52100840336136</v>
      </c>
      <c r="J709" s="5">
        <f t="shared" si="11"/>
        <v>370.56302521008411</v>
      </c>
      <c r="K709" s="6">
        <v>76855</v>
      </c>
      <c r="L709" s="6" t="s">
        <v>28</v>
      </c>
      <c r="M709" s="6" t="s">
        <v>36</v>
      </c>
      <c r="N709" t="s">
        <v>32</v>
      </c>
      <c r="O709" t="s">
        <v>16</v>
      </c>
    </row>
    <row r="710" spans="1:15" x14ac:dyDescent="0.45">
      <c r="A710">
        <v>98517013</v>
      </c>
      <c r="B710" s="4">
        <v>44197</v>
      </c>
      <c r="C710">
        <v>6271089</v>
      </c>
      <c r="D710">
        <v>11341</v>
      </c>
      <c r="E710" t="s">
        <v>185</v>
      </c>
      <c r="F710" t="s">
        <v>150</v>
      </c>
      <c r="G710" t="s">
        <v>154</v>
      </c>
      <c r="H710">
        <v>2</v>
      </c>
      <c r="I710" s="5">
        <v>63.857142857142854</v>
      </c>
      <c r="J710" s="5">
        <f t="shared" si="11"/>
        <v>127.71428571428571</v>
      </c>
      <c r="K710" s="6">
        <v>32312</v>
      </c>
      <c r="L710" s="6" t="s">
        <v>28</v>
      </c>
      <c r="M710" s="6" t="s">
        <v>29</v>
      </c>
      <c r="N710" t="s">
        <v>23</v>
      </c>
      <c r="O710" t="s">
        <v>57</v>
      </c>
    </row>
    <row r="711" spans="1:15" x14ac:dyDescent="0.45">
      <c r="A711">
        <v>98517013</v>
      </c>
      <c r="B711" s="4">
        <v>44197</v>
      </c>
      <c r="C711">
        <v>6271089</v>
      </c>
      <c r="D711">
        <v>12430</v>
      </c>
      <c r="E711" t="s">
        <v>186</v>
      </c>
      <c r="F711" t="s">
        <v>151</v>
      </c>
      <c r="G711" t="s">
        <v>155</v>
      </c>
      <c r="H711">
        <v>2</v>
      </c>
      <c r="I711" s="5">
        <v>256.29411764705884</v>
      </c>
      <c r="J711" s="5">
        <f t="shared" si="11"/>
        <v>512.58823529411768</v>
      </c>
      <c r="K711" s="6">
        <v>32312</v>
      </c>
      <c r="L711" s="6" t="s">
        <v>28</v>
      </c>
      <c r="M711" s="6" t="s">
        <v>29</v>
      </c>
      <c r="N711" t="s">
        <v>23</v>
      </c>
      <c r="O711" t="s">
        <v>57</v>
      </c>
    </row>
    <row r="712" spans="1:15" x14ac:dyDescent="0.45">
      <c r="A712">
        <v>16388436</v>
      </c>
      <c r="B712" s="4">
        <v>44197</v>
      </c>
      <c r="C712">
        <v>5281611</v>
      </c>
      <c r="D712">
        <v>10538</v>
      </c>
      <c r="E712" t="s">
        <v>226</v>
      </c>
      <c r="F712" t="s">
        <v>174</v>
      </c>
      <c r="G712" t="s">
        <v>154</v>
      </c>
      <c r="H712">
        <v>3</v>
      </c>
      <c r="I712" s="5">
        <v>130.24369747899161</v>
      </c>
      <c r="J712" s="5">
        <f t="shared" si="11"/>
        <v>390.73109243697479</v>
      </c>
      <c r="K712" s="6">
        <v>73642</v>
      </c>
      <c r="L712" s="6" t="s">
        <v>13</v>
      </c>
      <c r="M712" s="6" t="s">
        <v>14</v>
      </c>
      <c r="N712" t="s">
        <v>23</v>
      </c>
      <c r="O712" t="s">
        <v>16</v>
      </c>
    </row>
    <row r="713" spans="1:15" x14ac:dyDescent="0.45">
      <c r="A713">
        <v>47600821</v>
      </c>
      <c r="B713" s="4">
        <v>44197</v>
      </c>
      <c r="C713">
        <v>3417546</v>
      </c>
      <c r="D713">
        <v>12551</v>
      </c>
      <c r="E713" t="s">
        <v>217</v>
      </c>
      <c r="F713" t="s">
        <v>151</v>
      </c>
      <c r="G713" t="s">
        <v>154</v>
      </c>
      <c r="H713">
        <v>2</v>
      </c>
      <c r="I713" s="5">
        <v>259.65546218487395</v>
      </c>
      <c r="J713" s="5">
        <f t="shared" si="11"/>
        <v>519.31092436974791</v>
      </c>
      <c r="K713" s="6">
        <v>39444</v>
      </c>
      <c r="L713" s="6" t="s">
        <v>21</v>
      </c>
      <c r="M713" s="6" t="s">
        <v>33</v>
      </c>
      <c r="N713" t="s">
        <v>15</v>
      </c>
      <c r="O713" t="s">
        <v>16</v>
      </c>
    </row>
    <row r="714" spans="1:15" x14ac:dyDescent="0.45">
      <c r="A714">
        <v>47600821</v>
      </c>
      <c r="B714" s="4">
        <v>44197</v>
      </c>
      <c r="C714">
        <v>3417546</v>
      </c>
      <c r="D714">
        <v>13651</v>
      </c>
      <c r="E714" t="s">
        <v>197</v>
      </c>
      <c r="F714" t="s">
        <v>152</v>
      </c>
      <c r="G714" t="s">
        <v>154</v>
      </c>
      <c r="H714">
        <v>3</v>
      </c>
      <c r="I714" s="5">
        <v>112.5966386554622</v>
      </c>
      <c r="J714" s="5">
        <f t="shared" si="11"/>
        <v>337.78991596638662</v>
      </c>
      <c r="K714" s="6">
        <v>39444</v>
      </c>
      <c r="L714" s="6" t="s">
        <v>21</v>
      </c>
      <c r="M714" s="6" t="s">
        <v>33</v>
      </c>
      <c r="N714" t="s">
        <v>15</v>
      </c>
      <c r="O714" t="s">
        <v>16</v>
      </c>
    </row>
    <row r="715" spans="1:15" x14ac:dyDescent="0.45">
      <c r="A715">
        <v>44162208</v>
      </c>
      <c r="B715" s="4">
        <v>44196</v>
      </c>
      <c r="C715">
        <v>9076960</v>
      </c>
      <c r="D715">
        <v>12499</v>
      </c>
      <c r="E715" t="s">
        <v>183</v>
      </c>
      <c r="F715" t="s">
        <v>151</v>
      </c>
      <c r="G715" t="s">
        <v>155</v>
      </c>
      <c r="H715">
        <v>3</v>
      </c>
      <c r="I715" s="5">
        <v>248.73109243697482</v>
      </c>
      <c r="J715" s="5">
        <f t="shared" si="11"/>
        <v>746.19327731092449</v>
      </c>
      <c r="K715" s="6">
        <v>56856</v>
      </c>
      <c r="L715" s="6" t="s">
        <v>28</v>
      </c>
      <c r="M715" s="6" t="s">
        <v>36</v>
      </c>
      <c r="N715" t="s">
        <v>23</v>
      </c>
      <c r="O715" t="s">
        <v>16</v>
      </c>
    </row>
    <row r="716" spans="1:15" x14ac:dyDescent="0.45">
      <c r="A716">
        <v>44162208</v>
      </c>
      <c r="B716" s="4">
        <v>44196</v>
      </c>
      <c r="C716">
        <v>9076960</v>
      </c>
      <c r="D716">
        <v>13355</v>
      </c>
      <c r="E716" t="s">
        <v>224</v>
      </c>
      <c r="F716" t="s">
        <v>152</v>
      </c>
      <c r="G716" t="s">
        <v>154</v>
      </c>
      <c r="H716">
        <v>3</v>
      </c>
      <c r="I716" s="5">
        <v>123.52100840336136</v>
      </c>
      <c r="J716" s="5">
        <f t="shared" si="11"/>
        <v>370.56302521008411</v>
      </c>
      <c r="K716" s="6">
        <v>56856</v>
      </c>
      <c r="L716" s="6" t="s">
        <v>28</v>
      </c>
      <c r="M716" s="6" t="s">
        <v>36</v>
      </c>
      <c r="N716" t="s">
        <v>23</v>
      </c>
      <c r="O716" t="s">
        <v>16</v>
      </c>
    </row>
    <row r="717" spans="1:15" x14ac:dyDescent="0.45">
      <c r="A717">
        <v>44162208</v>
      </c>
      <c r="B717" s="4">
        <v>44196</v>
      </c>
      <c r="C717">
        <v>9076960</v>
      </c>
      <c r="D717">
        <v>13405</v>
      </c>
      <c r="E717" t="s">
        <v>221</v>
      </c>
      <c r="F717" t="s">
        <v>152</v>
      </c>
      <c r="G717" t="s">
        <v>155</v>
      </c>
      <c r="H717">
        <v>3</v>
      </c>
      <c r="I717" s="5">
        <v>116.79831932773111</v>
      </c>
      <c r="J717" s="5">
        <f t="shared" si="11"/>
        <v>350.39495798319331</v>
      </c>
      <c r="K717" s="6">
        <v>56856</v>
      </c>
      <c r="L717" s="6" t="s">
        <v>28</v>
      </c>
      <c r="M717" s="6" t="s">
        <v>36</v>
      </c>
      <c r="N717" t="s">
        <v>23</v>
      </c>
      <c r="O717" t="s">
        <v>16</v>
      </c>
    </row>
    <row r="718" spans="1:15" x14ac:dyDescent="0.45">
      <c r="A718">
        <v>42383523</v>
      </c>
      <c r="B718" s="4">
        <v>44196</v>
      </c>
      <c r="C718">
        <v>4893477</v>
      </c>
      <c r="D718">
        <v>12899</v>
      </c>
      <c r="E718" t="s">
        <v>177</v>
      </c>
      <c r="F718" t="s">
        <v>151</v>
      </c>
      <c r="G718" t="s">
        <v>155</v>
      </c>
      <c r="H718">
        <v>2</v>
      </c>
      <c r="I718" s="5">
        <v>268.05882352941177</v>
      </c>
      <c r="J718" s="5">
        <f t="shared" si="11"/>
        <v>536.11764705882354</v>
      </c>
      <c r="K718" s="6">
        <v>65451</v>
      </c>
      <c r="L718" s="6" t="s">
        <v>28</v>
      </c>
      <c r="M718" s="6" t="s">
        <v>39</v>
      </c>
      <c r="N718" t="s">
        <v>17</v>
      </c>
      <c r="O718" t="s">
        <v>16</v>
      </c>
    </row>
    <row r="719" spans="1:15" x14ac:dyDescent="0.45">
      <c r="A719">
        <v>38431460</v>
      </c>
      <c r="B719" s="4">
        <v>44196</v>
      </c>
      <c r="C719">
        <v>5784446</v>
      </c>
      <c r="D719">
        <v>10352</v>
      </c>
      <c r="E719" t="s">
        <v>199</v>
      </c>
      <c r="F719" t="s">
        <v>174</v>
      </c>
      <c r="G719" t="s">
        <v>154</v>
      </c>
      <c r="H719">
        <v>3</v>
      </c>
      <c r="I719" s="5">
        <v>127.72268907563027</v>
      </c>
      <c r="J719" s="5">
        <f t="shared" si="11"/>
        <v>383.1680672268908</v>
      </c>
      <c r="K719" s="6">
        <v>58285</v>
      </c>
      <c r="L719" s="6" t="s">
        <v>28</v>
      </c>
      <c r="M719" s="6" t="s">
        <v>29</v>
      </c>
      <c r="N719" t="s">
        <v>35</v>
      </c>
      <c r="O719" t="s">
        <v>16</v>
      </c>
    </row>
    <row r="720" spans="1:15" x14ac:dyDescent="0.45">
      <c r="A720">
        <v>28382052</v>
      </c>
      <c r="B720" s="4">
        <v>44196</v>
      </c>
      <c r="C720">
        <v>6380538</v>
      </c>
      <c r="D720">
        <v>11175</v>
      </c>
      <c r="E720" t="s">
        <v>229</v>
      </c>
      <c r="F720" t="s">
        <v>150</v>
      </c>
      <c r="G720" t="s">
        <v>155</v>
      </c>
      <c r="H720">
        <v>2</v>
      </c>
      <c r="I720" s="5">
        <v>71.420168067226896</v>
      </c>
      <c r="J720" s="5">
        <f t="shared" si="11"/>
        <v>142.84033613445379</v>
      </c>
      <c r="K720" s="6">
        <v>23795</v>
      </c>
      <c r="L720" s="6" t="s">
        <v>19</v>
      </c>
      <c r="M720" s="6" t="s">
        <v>34</v>
      </c>
      <c r="N720" t="s">
        <v>17</v>
      </c>
      <c r="O720" t="s">
        <v>16</v>
      </c>
    </row>
    <row r="721" spans="1:15" x14ac:dyDescent="0.45">
      <c r="A721">
        <v>52160982</v>
      </c>
      <c r="B721" s="4">
        <v>44195</v>
      </c>
      <c r="C721">
        <v>9719932</v>
      </c>
      <c r="D721">
        <v>12499</v>
      </c>
      <c r="E721" t="s">
        <v>183</v>
      </c>
      <c r="F721" t="s">
        <v>151</v>
      </c>
      <c r="G721" t="s">
        <v>155</v>
      </c>
      <c r="H721">
        <v>3</v>
      </c>
      <c r="I721" s="5">
        <v>248.73109243697482</v>
      </c>
      <c r="J721" s="5">
        <f t="shared" si="11"/>
        <v>746.19327731092449</v>
      </c>
      <c r="K721" s="6">
        <v>63911</v>
      </c>
      <c r="L721" s="6" t="s">
        <v>13</v>
      </c>
      <c r="M721" s="6" t="s">
        <v>27</v>
      </c>
      <c r="N721" t="s">
        <v>23</v>
      </c>
      <c r="O721" t="s">
        <v>16</v>
      </c>
    </row>
    <row r="722" spans="1:15" x14ac:dyDescent="0.45">
      <c r="A722">
        <v>52160982</v>
      </c>
      <c r="B722" s="4">
        <v>44195</v>
      </c>
      <c r="C722">
        <v>9719932</v>
      </c>
      <c r="D722">
        <v>12499</v>
      </c>
      <c r="E722" t="s">
        <v>183</v>
      </c>
      <c r="F722" t="s">
        <v>151</v>
      </c>
      <c r="G722" t="s">
        <v>155</v>
      </c>
      <c r="H722">
        <v>2</v>
      </c>
      <c r="I722" s="5">
        <v>248.73109243697482</v>
      </c>
      <c r="J722" s="5">
        <f t="shared" si="11"/>
        <v>497.46218487394964</v>
      </c>
      <c r="K722" s="6">
        <v>63911</v>
      </c>
      <c r="L722" s="6" t="s">
        <v>13</v>
      </c>
      <c r="M722" s="6" t="s">
        <v>27</v>
      </c>
      <c r="N722" t="s">
        <v>23</v>
      </c>
      <c r="O722" t="s">
        <v>16</v>
      </c>
    </row>
    <row r="723" spans="1:15" x14ac:dyDescent="0.45">
      <c r="A723">
        <v>78733089</v>
      </c>
      <c r="B723" s="4">
        <v>44195</v>
      </c>
      <c r="C723">
        <v>8580463</v>
      </c>
      <c r="D723">
        <v>10352</v>
      </c>
      <c r="E723" t="s">
        <v>199</v>
      </c>
      <c r="F723" t="s">
        <v>174</v>
      </c>
      <c r="G723" t="s">
        <v>154</v>
      </c>
      <c r="H723">
        <v>2</v>
      </c>
      <c r="I723" s="5">
        <v>127.72268907563027</v>
      </c>
      <c r="J723" s="5">
        <f t="shared" si="11"/>
        <v>255.44537815126054</v>
      </c>
      <c r="K723" s="6">
        <v>98708</v>
      </c>
      <c r="L723" s="6" t="s">
        <v>13</v>
      </c>
      <c r="M723" s="6" t="s">
        <v>22</v>
      </c>
      <c r="N723" t="s">
        <v>23</v>
      </c>
      <c r="O723" t="s">
        <v>18</v>
      </c>
    </row>
    <row r="724" spans="1:15" x14ac:dyDescent="0.45">
      <c r="A724">
        <v>78733089</v>
      </c>
      <c r="B724" s="4">
        <v>44195</v>
      </c>
      <c r="C724">
        <v>8580463</v>
      </c>
      <c r="D724">
        <v>13791</v>
      </c>
      <c r="E724" t="s">
        <v>179</v>
      </c>
      <c r="F724" t="s">
        <v>152</v>
      </c>
      <c r="G724" t="s">
        <v>155</v>
      </c>
      <c r="H724">
        <v>2</v>
      </c>
      <c r="I724" s="5">
        <v>125.20168067226892</v>
      </c>
      <c r="J724" s="5">
        <f t="shared" si="11"/>
        <v>250.40336134453784</v>
      </c>
      <c r="K724" s="6">
        <v>98708</v>
      </c>
      <c r="L724" s="6" t="s">
        <v>13</v>
      </c>
      <c r="M724" s="6" t="s">
        <v>22</v>
      </c>
      <c r="N724" t="s">
        <v>23</v>
      </c>
      <c r="O724" t="s">
        <v>18</v>
      </c>
    </row>
    <row r="725" spans="1:15" x14ac:dyDescent="0.45">
      <c r="A725">
        <v>28525039</v>
      </c>
      <c r="B725" s="4">
        <v>44195</v>
      </c>
      <c r="C725">
        <v>6691135</v>
      </c>
      <c r="D725">
        <v>10538</v>
      </c>
      <c r="E725" t="s">
        <v>226</v>
      </c>
      <c r="F725" t="s">
        <v>174</v>
      </c>
      <c r="G725" t="s">
        <v>154</v>
      </c>
      <c r="H725">
        <v>2</v>
      </c>
      <c r="I725" s="5">
        <v>130.24369747899161</v>
      </c>
      <c r="J725" s="5">
        <f t="shared" si="11"/>
        <v>260.48739495798321</v>
      </c>
      <c r="K725" s="6">
        <v>14727</v>
      </c>
      <c r="L725" s="6" t="s">
        <v>21</v>
      </c>
      <c r="M725" s="6" t="s">
        <v>31</v>
      </c>
      <c r="N725" t="s">
        <v>35</v>
      </c>
      <c r="O725" t="s">
        <v>16</v>
      </c>
    </row>
    <row r="726" spans="1:15" x14ac:dyDescent="0.45">
      <c r="A726">
        <v>28525039</v>
      </c>
      <c r="B726" s="4">
        <v>44195</v>
      </c>
      <c r="C726">
        <v>6691135</v>
      </c>
      <c r="D726">
        <v>10557</v>
      </c>
      <c r="E726" t="s">
        <v>215</v>
      </c>
      <c r="F726" t="s">
        <v>174</v>
      </c>
      <c r="G726" t="s">
        <v>154</v>
      </c>
      <c r="H726">
        <v>3</v>
      </c>
      <c r="I726" s="5">
        <v>132.76470588235296</v>
      </c>
      <c r="J726" s="5">
        <f t="shared" si="11"/>
        <v>398.2941176470589</v>
      </c>
      <c r="K726" s="6">
        <v>14727</v>
      </c>
      <c r="L726" s="6" t="s">
        <v>21</v>
      </c>
      <c r="M726" s="6" t="s">
        <v>31</v>
      </c>
      <c r="N726" t="s">
        <v>35</v>
      </c>
      <c r="O726" t="s">
        <v>16</v>
      </c>
    </row>
    <row r="727" spans="1:15" x14ac:dyDescent="0.45">
      <c r="A727">
        <v>28525039</v>
      </c>
      <c r="B727" s="4">
        <v>44195</v>
      </c>
      <c r="C727">
        <v>6691135</v>
      </c>
      <c r="D727">
        <v>12499</v>
      </c>
      <c r="E727" t="s">
        <v>183</v>
      </c>
      <c r="F727" t="s">
        <v>151</v>
      </c>
      <c r="G727" t="s">
        <v>155</v>
      </c>
      <c r="H727">
        <v>2</v>
      </c>
      <c r="I727" s="5">
        <v>248.73109243697482</v>
      </c>
      <c r="J727" s="5">
        <f t="shared" si="11"/>
        <v>497.46218487394964</v>
      </c>
      <c r="K727" s="6">
        <v>14727</v>
      </c>
      <c r="L727" s="6" t="s">
        <v>21</v>
      </c>
      <c r="M727" s="6" t="s">
        <v>31</v>
      </c>
      <c r="N727" t="s">
        <v>35</v>
      </c>
      <c r="O727" t="s">
        <v>16</v>
      </c>
    </row>
    <row r="728" spans="1:15" x14ac:dyDescent="0.45">
      <c r="A728">
        <v>95612538</v>
      </c>
      <c r="B728" s="4">
        <v>44194</v>
      </c>
      <c r="C728">
        <v>9588436</v>
      </c>
      <c r="D728">
        <v>10381</v>
      </c>
      <c r="E728" t="s">
        <v>205</v>
      </c>
      <c r="F728" t="s">
        <v>174</v>
      </c>
      <c r="G728" t="s">
        <v>155</v>
      </c>
      <c r="H728">
        <v>2</v>
      </c>
      <c r="I728" s="5">
        <v>132.76470588235296</v>
      </c>
      <c r="J728" s="5">
        <f t="shared" si="11"/>
        <v>265.52941176470591</v>
      </c>
      <c r="K728" s="6">
        <v>66763</v>
      </c>
      <c r="L728" s="6" t="s">
        <v>28</v>
      </c>
      <c r="M728" s="6" t="s">
        <v>61</v>
      </c>
      <c r="N728" t="s">
        <v>35</v>
      </c>
      <c r="O728" t="s">
        <v>26</v>
      </c>
    </row>
    <row r="729" spans="1:15" x14ac:dyDescent="0.45">
      <c r="A729">
        <v>46370766</v>
      </c>
      <c r="B729" s="4">
        <v>44194</v>
      </c>
      <c r="C729">
        <v>6544487</v>
      </c>
      <c r="D729">
        <v>10430</v>
      </c>
      <c r="E729" t="s">
        <v>176</v>
      </c>
      <c r="F729" t="s">
        <v>174</v>
      </c>
      <c r="G729" t="s">
        <v>155</v>
      </c>
      <c r="H729">
        <v>3</v>
      </c>
      <c r="I729" s="5">
        <v>140.32773109243698</v>
      </c>
      <c r="J729" s="5">
        <f t="shared" si="11"/>
        <v>420.98319327731093</v>
      </c>
      <c r="K729" s="6">
        <v>32756</v>
      </c>
      <c r="L729" s="6" t="s">
        <v>28</v>
      </c>
      <c r="M729" s="6" t="s">
        <v>29</v>
      </c>
      <c r="N729" t="s">
        <v>32</v>
      </c>
      <c r="O729" t="s">
        <v>16</v>
      </c>
    </row>
    <row r="730" spans="1:15" x14ac:dyDescent="0.45">
      <c r="A730">
        <v>75074278</v>
      </c>
      <c r="B730" s="4">
        <v>44193</v>
      </c>
      <c r="C730">
        <v>3762135</v>
      </c>
      <c r="D730">
        <v>10181</v>
      </c>
      <c r="E730" t="s">
        <v>189</v>
      </c>
      <c r="F730" t="s">
        <v>174</v>
      </c>
      <c r="G730" t="s">
        <v>154</v>
      </c>
      <c r="H730">
        <v>2</v>
      </c>
      <c r="I730" s="5">
        <v>134.44537815126051</v>
      </c>
      <c r="J730" s="5">
        <f t="shared" si="11"/>
        <v>268.89075630252103</v>
      </c>
      <c r="K730" s="6" t="s">
        <v>110</v>
      </c>
      <c r="L730" s="6" t="s">
        <v>21</v>
      </c>
      <c r="M730" s="6" t="s">
        <v>33</v>
      </c>
      <c r="N730" t="s">
        <v>32</v>
      </c>
      <c r="O730" t="s">
        <v>18</v>
      </c>
    </row>
    <row r="731" spans="1:15" x14ac:dyDescent="0.45">
      <c r="A731">
        <v>45152106</v>
      </c>
      <c r="B731" s="4">
        <v>44193</v>
      </c>
      <c r="C731">
        <v>1953036</v>
      </c>
      <c r="D731">
        <v>10557</v>
      </c>
      <c r="E731" t="s">
        <v>215</v>
      </c>
      <c r="F731" t="s">
        <v>174</v>
      </c>
      <c r="G731" t="s">
        <v>154</v>
      </c>
      <c r="H731">
        <v>3</v>
      </c>
      <c r="I731" s="5">
        <v>132.76470588235296</v>
      </c>
      <c r="J731" s="5">
        <f t="shared" si="11"/>
        <v>398.2941176470589</v>
      </c>
      <c r="K731" s="6">
        <v>89331</v>
      </c>
      <c r="L731" s="6" t="s">
        <v>13</v>
      </c>
      <c r="M731" s="6" t="s">
        <v>27</v>
      </c>
      <c r="N731" t="s">
        <v>17</v>
      </c>
      <c r="O731" t="s">
        <v>16</v>
      </c>
    </row>
    <row r="732" spans="1:15" x14ac:dyDescent="0.45">
      <c r="A732">
        <v>69255007</v>
      </c>
      <c r="B732" s="4">
        <v>44193</v>
      </c>
      <c r="C732">
        <v>6304058</v>
      </c>
      <c r="D732">
        <v>13653</v>
      </c>
      <c r="E732" t="s">
        <v>196</v>
      </c>
      <c r="F732" t="s">
        <v>152</v>
      </c>
      <c r="G732" t="s">
        <v>155</v>
      </c>
      <c r="H732">
        <v>3</v>
      </c>
      <c r="I732" s="5">
        <v>121.00000000000001</v>
      </c>
      <c r="J732" s="5">
        <f t="shared" si="11"/>
        <v>363.00000000000006</v>
      </c>
      <c r="K732" s="6">
        <v>91560</v>
      </c>
      <c r="L732" s="6" t="s">
        <v>13</v>
      </c>
      <c r="M732" s="6" t="s">
        <v>27</v>
      </c>
      <c r="N732" t="s">
        <v>17</v>
      </c>
      <c r="O732" t="s">
        <v>18</v>
      </c>
    </row>
    <row r="733" spans="1:15" x14ac:dyDescent="0.45">
      <c r="A733">
        <v>35869229</v>
      </c>
      <c r="B733" s="4">
        <v>44193</v>
      </c>
      <c r="C733">
        <v>5961952</v>
      </c>
      <c r="D733">
        <v>10828</v>
      </c>
      <c r="E733" t="s">
        <v>190</v>
      </c>
      <c r="F733" t="s">
        <v>174</v>
      </c>
      <c r="G733" t="s">
        <v>154</v>
      </c>
      <c r="H733">
        <v>2</v>
      </c>
      <c r="I733" s="5">
        <v>136.96638655462186</v>
      </c>
      <c r="J733" s="5">
        <f t="shared" si="11"/>
        <v>273.93277310924373</v>
      </c>
      <c r="K733" s="6">
        <v>17217</v>
      </c>
      <c r="L733" s="6" t="s">
        <v>19</v>
      </c>
      <c r="M733" s="6" t="s">
        <v>47</v>
      </c>
      <c r="N733" t="s">
        <v>32</v>
      </c>
      <c r="O733" t="s">
        <v>16</v>
      </c>
    </row>
    <row r="734" spans="1:15" x14ac:dyDescent="0.45">
      <c r="A734">
        <v>35869229</v>
      </c>
      <c r="B734" s="4">
        <v>44193</v>
      </c>
      <c r="C734">
        <v>5961952</v>
      </c>
      <c r="D734">
        <v>10331</v>
      </c>
      <c r="E734" t="s">
        <v>188</v>
      </c>
      <c r="F734" t="s">
        <v>174</v>
      </c>
      <c r="G734" t="s">
        <v>154</v>
      </c>
      <c r="H734">
        <v>3</v>
      </c>
      <c r="I734" s="5">
        <v>141.16806722689077</v>
      </c>
      <c r="J734" s="5">
        <f t="shared" si="11"/>
        <v>423.50420168067228</v>
      </c>
      <c r="K734" s="6">
        <v>17217</v>
      </c>
      <c r="L734" s="6" t="s">
        <v>19</v>
      </c>
      <c r="M734" s="6" t="s">
        <v>47</v>
      </c>
      <c r="N734" t="s">
        <v>32</v>
      </c>
      <c r="O734" t="s">
        <v>16</v>
      </c>
    </row>
    <row r="735" spans="1:15" x14ac:dyDescent="0.45">
      <c r="A735">
        <v>35869229</v>
      </c>
      <c r="B735" s="4">
        <v>44193</v>
      </c>
      <c r="C735">
        <v>5961952</v>
      </c>
      <c r="D735">
        <v>11081</v>
      </c>
      <c r="E735" t="s">
        <v>218</v>
      </c>
      <c r="F735" t="s">
        <v>150</v>
      </c>
      <c r="G735" t="s">
        <v>155</v>
      </c>
      <c r="H735">
        <v>2</v>
      </c>
      <c r="I735" s="5">
        <v>70.579831932773104</v>
      </c>
      <c r="J735" s="5">
        <f t="shared" si="11"/>
        <v>141.15966386554621</v>
      </c>
      <c r="K735" s="6">
        <v>17217</v>
      </c>
      <c r="L735" s="6" t="s">
        <v>19</v>
      </c>
      <c r="M735" s="6" t="s">
        <v>47</v>
      </c>
      <c r="N735" t="s">
        <v>32</v>
      </c>
      <c r="O735" t="s">
        <v>16</v>
      </c>
    </row>
    <row r="736" spans="1:15" x14ac:dyDescent="0.45">
      <c r="A736">
        <v>60590779</v>
      </c>
      <c r="B736" s="4">
        <v>44193</v>
      </c>
      <c r="C736">
        <v>4823352</v>
      </c>
      <c r="D736">
        <v>13583</v>
      </c>
      <c r="E736" t="s">
        <v>184</v>
      </c>
      <c r="F736" t="s">
        <v>152</v>
      </c>
      <c r="G736" t="s">
        <v>154</v>
      </c>
      <c r="H736">
        <v>2</v>
      </c>
      <c r="I736" s="5">
        <v>110.07563025210085</v>
      </c>
      <c r="J736" s="5">
        <f t="shared" si="11"/>
        <v>220.1512605042017</v>
      </c>
      <c r="K736" s="6">
        <v>83646</v>
      </c>
      <c r="L736" s="6" t="s">
        <v>13</v>
      </c>
      <c r="M736" s="6" t="s">
        <v>27</v>
      </c>
      <c r="N736" t="s">
        <v>32</v>
      </c>
      <c r="O736" t="s">
        <v>16</v>
      </c>
    </row>
    <row r="737" spans="1:15" x14ac:dyDescent="0.45">
      <c r="A737">
        <v>60590779</v>
      </c>
      <c r="B737" s="4">
        <v>44193</v>
      </c>
      <c r="C737">
        <v>4823352</v>
      </c>
      <c r="D737">
        <v>11777</v>
      </c>
      <c r="E737" t="s">
        <v>175</v>
      </c>
      <c r="F737" t="s">
        <v>150</v>
      </c>
      <c r="G737" t="s">
        <v>154</v>
      </c>
      <c r="H737">
        <v>3</v>
      </c>
      <c r="I737" s="5">
        <v>63.016806722689076</v>
      </c>
      <c r="J737" s="5">
        <f t="shared" si="11"/>
        <v>189.05042016806723</v>
      </c>
      <c r="K737" s="6">
        <v>83646</v>
      </c>
      <c r="L737" s="6" t="s">
        <v>13</v>
      </c>
      <c r="M737" s="6" t="s">
        <v>27</v>
      </c>
      <c r="N737" t="s">
        <v>32</v>
      </c>
      <c r="O737" t="s">
        <v>16</v>
      </c>
    </row>
    <row r="738" spans="1:15" x14ac:dyDescent="0.45">
      <c r="A738">
        <v>23091762</v>
      </c>
      <c r="B738" s="4">
        <v>44192</v>
      </c>
      <c r="C738">
        <v>9737325</v>
      </c>
      <c r="D738">
        <v>13651</v>
      </c>
      <c r="E738" t="s">
        <v>197</v>
      </c>
      <c r="F738" t="s">
        <v>152</v>
      </c>
      <c r="G738" t="s">
        <v>154</v>
      </c>
      <c r="H738">
        <v>2</v>
      </c>
      <c r="I738" s="5">
        <v>112.5966386554622</v>
      </c>
      <c r="J738" s="5">
        <f t="shared" si="11"/>
        <v>225.1932773109244</v>
      </c>
      <c r="K738" s="6">
        <v>74564</v>
      </c>
      <c r="L738" s="6" t="s">
        <v>13</v>
      </c>
      <c r="M738" s="6" t="s">
        <v>14</v>
      </c>
      <c r="N738" t="s">
        <v>17</v>
      </c>
      <c r="O738" t="s">
        <v>16</v>
      </c>
    </row>
    <row r="739" spans="1:15" x14ac:dyDescent="0.45">
      <c r="A739">
        <v>12322376</v>
      </c>
      <c r="B739" s="4">
        <v>44192</v>
      </c>
      <c r="C739">
        <v>3326436</v>
      </c>
      <c r="D739">
        <v>12495</v>
      </c>
      <c r="E739" t="s">
        <v>201</v>
      </c>
      <c r="F739" t="s">
        <v>151</v>
      </c>
      <c r="G739" t="s">
        <v>155</v>
      </c>
      <c r="H739">
        <v>3</v>
      </c>
      <c r="I739" s="5">
        <v>264.69747899159665</v>
      </c>
      <c r="J739" s="5">
        <f t="shared" si="11"/>
        <v>794.09243697478996</v>
      </c>
      <c r="K739" s="6" t="s">
        <v>45</v>
      </c>
      <c r="L739" s="6" t="s">
        <v>21</v>
      </c>
      <c r="M739" s="6" t="s">
        <v>25</v>
      </c>
      <c r="N739" t="s">
        <v>32</v>
      </c>
      <c r="O739" t="s">
        <v>16</v>
      </c>
    </row>
    <row r="740" spans="1:15" x14ac:dyDescent="0.45">
      <c r="A740">
        <v>48249306</v>
      </c>
      <c r="B740" s="4">
        <v>44191</v>
      </c>
      <c r="C740">
        <v>5549364</v>
      </c>
      <c r="D740">
        <v>10538</v>
      </c>
      <c r="E740" t="s">
        <v>226</v>
      </c>
      <c r="F740" t="s">
        <v>174</v>
      </c>
      <c r="G740" t="s">
        <v>154</v>
      </c>
      <c r="H740">
        <v>3</v>
      </c>
      <c r="I740" s="5">
        <v>130.24369747899161</v>
      </c>
      <c r="J740" s="5">
        <f t="shared" si="11"/>
        <v>390.73109243697479</v>
      </c>
      <c r="K740" s="6">
        <v>93426</v>
      </c>
      <c r="L740" s="6" t="s">
        <v>13</v>
      </c>
      <c r="M740" s="6" t="s">
        <v>27</v>
      </c>
      <c r="N740" t="s">
        <v>23</v>
      </c>
      <c r="O740" t="s">
        <v>16</v>
      </c>
    </row>
    <row r="741" spans="1:15" x14ac:dyDescent="0.45">
      <c r="A741">
        <v>48249306</v>
      </c>
      <c r="B741" s="4">
        <v>44191</v>
      </c>
      <c r="C741">
        <v>5549364</v>
      </c>
      <c r="D741">
        <v>13791</v>
      </c>
      <c r="E741" t="s">
        <v>179</v>
      </c>
      <c r="F741" t="s">
        <v>152</v>
      </c>
      <c r="G741" t="s">
        <v>155</v>
      </c>
      <c r="H741">
        <v>2</v>
      </c>
      <c r="I741" s="5">
        <v>125.20168067226892</v>
      </c>
      <c r="J741" s="5">
        <f t="shared" si="11"/>
        <v>250.40336134453784</v>
      </c>
      <c r="K741" s="6">
        <v>93426</v>
      </c>
      <c r="L741" s="6" t="s">
        <v>13</v>
      </c>
      <c r="M741" s="6" t="s">
        <v>27</v>
      </c>
      <c r="N741" t="s">
        <v>23</v>
      </c>
      <c r="O741" t="s">
        <v>16</v>
      </c>
    </row>
    <row r="742" spans="1:15" x14ac:dyDescent="0.45">
      <c r="A742">
        <v>48249306</v>
      </c>
      <c r="B742" s="4">
        <v>44191</v>
      </c>
      <c r="C742">
        <v>5549364</v>
      </c>
      <c r="D742">
        <v>11175</v>
      </c>
      <c r="E742" t="s">
        <v>229</v>
      </c>
      <c r="F742" t="s">
        <v>150</v>
      </c>
      <c r="G742" t="s">
        <v>155</v>
      </c>
      <c r="H742">
        <v>3</v>
      </c>
      <c r="I742" s="5">
        <v>71.420168067226896</v>
      </c>
      <c r="J742" s="5">
        <f t="shared" si="11"/>
        <v>214.2605042016807</v>
      </c>
      <c r="K742" s="6">
        <v>93426</v>
      </c>
      <c r="L742" s="6" t="s">
        <v>13</v>
      </c>
      <c r="M742" s="6" t="s">
        <v>27</v>
      </c>
      <c r="N742" t="s">
        <v>23</v>
      </c>
      <c r="O742" t="s">
        <v>16</v>
      </c>
    </row>
    <row r="743" spans="1:15" x14ac:dyDescent="0.45">
      <c r="A743">
        <v>23015891</v>
      </c>
      <c r="B743" s="4">
        <v>44191</v>
      </c>
      <c r="C743">
        <v>1714919</v>
      </c>
      <c r="D743">
        <v>12735</v>
      </c>
      <c r="E743" t="s">
        <v>231</v>
      </c>
      <c r="F743" t="s">
        <v>151</v>
      </c>
      <c r="G743" t="s">
        <v>155</v>
      </c>
      <c r="H743">
        <v>2</v>
      </c>
      <c r="I743" s="5">
        <v>268.05882352941177</v>
      </c>
      <c r="J743" s="5">
        <f t="shared" si="11"/>
        <v>536.11764705882354</v>
      </c>
      <c r="K743" s="6">
        <v>18337</v>
      </c>
      <c r="L743" s="6" t="s">
        <v>19</v>
      </c>
      <c r="M743" s="6" t="s">
        <v>47</v>
      </c>
      <c r="N743" t="s">
        <v>32</v>
      </c>
      <c r="O743" t="s">
        <v>16</v>
      </c>
    </row>
    <row r="744" spans="1:15" x14ac:dyDescent="0.45">
      <c r="A744">
        <v>23015891</v>
      </c>
      <c r="B744" s="4">
        <v>44191</v>
      </c>
      <c r="C744">
        <v>1714919</v>
      </c>
      <c r="D744">
        <v>12058</v>
      </c>
      <c r="E744" t="s">
        <v>210</v>
      </c>
      <c r="F744" t="s">
        <v>151</v>
      </c>
      <c r="G744" t="s">
        <v>155</v>
      </c>
      <c r="H744">
        <v>3</v>
      </c>
      <c r="I744" s="5">
        <v>267.218487394958</v>
      </c>
      <c r="J744" s="5">
        <f t="shared" si="11"/>
        <v>801.65546218487407</v>
      </c>
      <c r="K744" s="6">
        <v>18337</v>
      </c>
      <c r="L744" s="6" t="s">
        <v>19</v>
      </c>
      <c r="M744" s="6" t="s">
        <v>47</v>
      </c>
      <c r="N744" t="s">
        <v>32</v>
      </c>
      <c r="O744" t="s">
        <v>16</v>
      </c>
    </row>
    <row r="745" spans="1:15" x14ac:dyDescent="0.45">
      <c r="A745">
        <v>23015891</v>
      </c>
      <c r="B745" s="4">
        <v>44191</v>
      </c>
      <c r="C745">
        <v>1714919</v>
      </c>
      <c r="D745">
        <v>12551</v>
      </c>
      <c r="E745" t="s">
        <v>217</v>
      </c>
      <c r="F745" t="s">
        <v>151</v>
      </c>
      <c r="G745" t="s">
        <v>154</v>
      </c>
      <c r="H745">
        <v>2</v>
      </c>
      <c r="I745" s="5">
        <v>259.65546218487395</v>
      </c>
      <c r="J745" s="5">
        <f t="shared" si="11"/>
        <v>519.31092436974791</v>
      </c>
      <c r="K745" s="6">
        <v>18337</v>
      </c>
      <c r="L745" s="6" t="s">
        <v>19</v>
      </c>
      <c r="M745" s="6" t="s">
        <v>47</v>
      </c>
      <c r="N745" t="s">
        <v>32</v>
      </c>
      <c r="O745" t="s">
        <v>16</v>
      </c>
    </row>
    <row r="746" spans="1:15" x14ac:dyDescent="0.45">
      <c r="A746">
        <v>51658005</v>
      </c>
      <c r="B746" s="4">
        <v>44190</v>
      </c>
      <c r="C746">
        <v>8838245</v>
      </c>
      <c r="D746">
        <v>10828</v>
      </c>
      <c r="E746" t="s">
        <v>190</v>
      </c>
      <c r="F746" t="s">
        <v>174</v>
      </c>
      <c r="G746" t="s">
        <v>154</v>
      </c>
      <c r="H746">
        <v>2</v>
      </c>
      <c r="I746" s="5">
        <v>136.96638655462186</v>
      </c>
      <c r="J746" s="5">
        <f t="shared" si="11"/>
        <v>273.93277310924373</v>
      </c>
      <c r="K746" s="6">
        <v>40878</v>
      </c>
      <c r="L746" s="6" t="s">
        <v>28</v>
      </c>
      <c r="M746" s="6" t="s">
        <v>29</v>
      </c>
      <c r="N746" t="s">
        <v>32</v>
      </c>
      <c r="O746" t="s">
        <v>16</v>
      </c>
    </row>
    <row r="747" spans="1:15" x14ac:dyDescent="0.45">
      <c r="A747">
        <v>51658005</v>
      </c>
      <c r="B747" s="4">
        <v>44190</v>
      </c>
      <c r="C747">
        <v>8838245</v>
      </c>
      <c r="D747">
        <v>11040</v>
      </c>
      <c r="E747" t="s">
        <v>191</v>
      </c>
      <c r="F747" t="s">
        <v>150</v>
      </c>
      <c r="G747" t="s">
        <v>155</v>
      </c>
      <c r="H747">
        <v>3</v>
      </c>
      <c r="I747" s="5">
        <v>65.537815126050418</v>
      </c>
      <c r="J747" s="5">
        <f t="shared" si="11"/>
        <v>196.61344537815125</v>
      </c>
      <c r="K747" s="6">
        <v>40878</v>
      </c>
      <c r="L747" s="6" t="s">
        <v>28</v>
      </c>
      <c r="M747" s="6" t="s">
        <v>29</v>
      </c>
      <c r="N747" t="s">
        <v>32</v>
      </c>
      <c r="O747" t="s">
        <v>16</v>
      </c>
    </row>
    <row r="748" spans="1:15" x14ac:dyDescent="0.45">
      <c r="A748">
        <v>51658005</v>
      </c>
      <c r="B748" s="4">
        <v>44190</v>
      </c>
      <c r="C748">
        <v>8838245</v>
      </c>
      <c r="D748">
        <v>12495</v>
      </c>
      <c r="E748" t="s">
        <v>201</v>
      </c>
      <c r="F748" t="s">
        <v>151</v>
      </c>
      <c r="G748" t="s">
        <v>155</v>
      </c>
      <c r="H748">
        <v>2</v>
      </c>
      <c r="I748" s="5">
        <v>264.69747899159665</v>
      </c>
      <c r="J748" s="5">
        <f t="shared" si="11"/>
        <v>529.39495798319331</v>
      </c>
      <c r="K748" s="6">
        <v>40878</v>
      </c>
      <c r="L748" s="6" t="s">
        <v>28</v>
      </c>
      <c r="M748" s="6" t="s">
        <v>29</v>
      </c>
      <c r="N748" t="s">
        <v>32</v>
      </c>
      <c r="O748" t="s">
        <v>16</v>
      </c>
    </row>
    <row r="749" spans="1:15" x14ac:dyDescent="0.45">
      <c r="A749">
        <v>74418522</v>
      </c>
      <c r="B749" s="4">
        <v>44188</v>
      </c>
      <c r="C749">
        <v>6089800</v>
      </c>
      <c r="D749">
        <v>12086</v>
      </c>
      <c r="E749" t="s">
        <v>206</v>
      </c>
      <c r="F749" t="s">
        <v>151</v>
      </c>
      <c r="G749" t="s">
        <v>154</v>
      </c>
      <c r="H749">
        <v>3</v>
      </c>
      <c r="I749" s="5">
        <v>248.73109243697482</v>
      </c>
      <c r="J749" s="5">
        <f t="shared" si="11"/>
        <v>746.19327731092449</v>
      </c>
      <c r="K749" s="6">
        <v>54568</v>
      </c>
      <c r="L749" s="6" t="s">
        <v>28</v>
      </c>
      <c r="M749" s="6" t="s">
        <v>36</v>
      </c>
      <c r="N749" t="s">
        <v>17</v>
      </c>
      <c r="O749" t="s">
        <v>18</v>
      </c>
    </row>
    <row r="750" spans="1:15" x14ac:dyDescent="0.45">
      <c r="A750">
        <v>74418522</v>
      </c>
      <c r="B750" s="4">
        <v>44188</v>
      </c>
      <c r="C750">
        <v>6089800</v>
      </c>
      <c r="D750">
        <v>13302</v>
      </c>
      <c r="E750" t="s">
        <v>203</v>
      </c>
      <c r="F750" t="s">
        <v>152</v>
      </c>
      <c r="G750" t="s">
        <v>155</v>
      </c>
      <c r="H750">
        <v>2</v>
      </c>
      <c r="I750" s="5">
        <v>121.00000000000001</v>
      </c>
      <c r="J750" s="5">
        <f t="shared" si="11"/>
        <v>242.00000000000003</v>
      </c>
      <c r="K750" s="6">
        <v>54568</v>
      </c>
      <c r="L750" s="6" t="s">
        <v>28</v>
      </c>
      <c r="M750" s="6" t="s">
        <v>36</v>
      </c>
      <c r="N750" t="s">
        <v>17</v>
      </c>
      <c r="O750" t="s">
        <v>18</v>
      </c>
    </row>
    <row r="751" spans="1:15" x14ac:dyDescent="0.45">
      <c r="A751">
        <v>74418522</v>
      </c>
      <c r="B751" s="4">
        <v>44188</v>
      </c>
      <c r="C751">
        <v>6089800</v>
      </c>
      <c r="D751">
        <v>13394</v>
      </c>
      <c r="E751" t="s">
        <v>214</v>
      </c>
      <c r="F751" t="s">
        <v>152</v>
      </c>
      <c r="G751" t="s">
        <v>154</v>
      </c>
      <c r="H751">
        <v>3</v>
      </c>
      <c r="I751" s="5">
        <v>123.52100840336136</v>
      </c>
      <c r="J751" s="5">
        <f t="shared" si="11"/>
        <v>370.56302521008411</v>
      </c>
      <c r="K751" s="6">
        <v>54568</v>
      </c>
      <c r="L751" s="6" t="s">
        <v>28</v>
      </c>
      <c r="M751" s="6" t="s">
        <v>36</v>
      </c>
      <c r="N751" t="s">
        <v>17</v>
      </c>
      <c r="O751" t="s">
        <v>18</v>
      </c>
    </row>
    <row r="752" spans="1:15" x14ac:dyDescent="0.45">
      <c r="A752">
        <v>12809452</v>
      </c>
      <c r="B752" s="4">
        <v>44187</v>
      </c>
      <c r="C752">
        <v>9239580</v>
      </c>
      <c r="D752">
        <v>12098</v>
      </c>
      <c r="E752" t="s">
        <v>212</v>
      </c>
      <c r="F752" t="s">
        <v>151</v>
      </c>
      <c r="G752" t="s">
        <v>154</v>
      </c>
      <c r="H752">
        <v>1</v>
      </c>
      <c r="I752" s="5">
        <v>257.97478991596643</v>
      </c>
      <c r="J752" s="5">
        <f t="shared" si="11"/>
        <v>257.97478991596643</v>
      </c>
      <c r="K752" s="6">
        <v>89165</v>
      </c>
      <c r="L752" s="6" t="s">
        <v>13</v>
      </c>
      <c r="M752" s="6" t="s">
        <v>14</v>
      </c>
      <c r="N752" t="s">
        <v>15</v>
      </c>
      <c r="O752" t="s">
        <v>16</v>
      </c>
    </row>
    <row r="753" spans="1:15" x14ac:dyDescent="0.45">
      <c r="A753">
        <v>75264589</v>
      </c>
      <c r="B753" s="4">
        <v>44186</v>
      </c>
      <c r="C753">
        <v>7021151</v>
      </c>
      <c r="D753">
        <v>10557</v>
      </c>
      <c r="E753" t="s">
        <v>215</v>
      </c>
      <c r="F753" t="s">
        <v>174</v>
      </c>
      <c r="G753" t="s">
        <v>154</v>
      </c>
      <c r="H753">
        <v>2</v>
      </c>
      <c r="I753" s="5">
        <v>132.76470588235296</v>
      </c>
      <c r="J753" s="5">
        <f t="shared" si="11"/>
        <v>265.52941176470591</v>
      </c>
      <c r="K753" s="6">
        <v>67547</v>
      </c>
      <c r="L753" s="6" t="s">
        <v>28</v>
      </c>
      <c r="M753" s="6" t="s">
        <v>36</v>
      </c>
      <c r="N753" t="s">
        <v>35</v>
      </c>
      <c r="O753" t="s">
        <v>18</v>
      </c>
    </row>
    <row r="754" spans="1:15" x14ac:dyDescent="0.45">
      <c r="A754">
        <v>75264589</v>
      </c>
      <c r="B754" s="4">
        <v>44186</v>
      </c>
      <c r="C754">
        <v>7021151</v>
      </c>
      <c r="D754">
        <v>12495</v>
      </c>
      <c r="E754" t="s">
        <v>201</v>
      </c>
      <c r="F754" t="s">
        <v>151</v>
      </c>
      <c r="G754" t="s">
        <v>155</v>
      </c>
      <c r="H754">
        <v>2</v>
      </c>
      <c r="I754" s="5">
        <v>264.69747899159665</v>
      </c>
      <c r="J754" s="5">
        <f t="shared" si="11"/>
        <v>529.39495798319331</v>
      </c>
      <c r="K754" s="6">
        <v>67547</v>
      </c>
      <c r="L754" s="6" t="s">
        <v>28</v>
      </c>
      <c r="M754" s="6" t="s">
        <v>36</v>
      </c>
      <c r="N754" t="s">
        <v>35</v>
      </c>
      <c r="O754" t="s">
        <v>18</v>
      </c>
    </row>
    <row r="755" spans="1:15" x14ac:dyDescent="0.45">
      <c r="A755">
        <v>75264589</v>
      </c>
      <c r="B755" s="4">
        <v>44186</v>
      </c>
      <c r="C755">
        <v>7021151</v>
      </c>
      <c r="D755">
        <v>13405</v>
      </c>
      <c r="E755" t="s">
        <v>221</v>
      </c>
      <c r="F755" t="s">
        <v>152</v>
      </c>
      <c r="G755" t="s">
        <v>155</v>
      </c>
      <c r="H755">
        <v>3</v>
      </c>
      <c r="I755" s="5">
        <v>116.79831932773111</v>
      </c>
      <c r="J755" s="5">
        <f t="shared" si="11"/>
        <v>350.39495798319331</v>
      </c>
      <c r="K755" s="6">
        <v>67547</v>
      </c>
      <c r="L755" s="6" t="s">
        <v>28</v>
      </c>
      <c r="M755" s="6" t="s">
        <v>36</v>
      </c>
      <c r="N755" t="s">
        <v>35</v>
      </c>
      <c r="O755" t="s">
        <v>18</v>
      </c>
    </row>
    <row r="756" spans="1:15" x14ac:dyDescent="0.45">
      <c r="A756">
        <v>75264589</v>
      </c>
      <c r="B756" s="4">
        <v>44186</v>
      </c>
      <c r="C756">
        <v>7021151</v>
      </c>
      <c r="D756">
        <v>13071</v>
      </c>
      <c r="E756" t="s">
        <v>180</v>
      </c>
      <c r="F756" t="s">
        <v>152</v>
      </c>
      <c r="G756" t="s">
        <v>154</v>
      </c>
      <c r="H756">
        <v>2</v>
      </c>
      <c r="I756" s="5">
        <v>122.68067226890757</v>
      </c>
      <c r="J756" s="5">
        <f t="shared" si="11"/>
        <v>245.36134453781514</v>
      </c>
      <c r="K756" s="6">
        <v>67547</v>
      </c>
      <c r="L756" s="6" t="s">
        <v>28</v>
      </c>
      <c r="M756" s="6" t="s">
        <v>36</v>
      </c>
      <c r="N756" t="s">
        <v>35</v>
      </c>
      <c r="O756" t="s">
        <v>18</v>
      </c>
    </row>
    <row r="757" spans="1:15" x14ac:dyDescent="0.45">
      <c r="A757">
        <v>75264589</v>
      </c>
      <c r="B757" s="4">
        <v>44186</v>
      </c>
      <c r="C757">
        <v>7021151</v>
      </c>
      <c r="D757">
        <v>13363</v>
      </c>
      <c r="E757" t="s">
        <v>213</v>
      </c>
      <c r="F757" t="s">
        <v>152</v>
      </c>
      <c r="G757" t="s">
        <v>154</v>
      </c>
      <c r="H757">
        <v>3</v>
      </c>
      <c r="I757" s="5">
        <v>116.79831932773111</v>
      </c>
      <c r="J757" s="5">
        <f t="shared" si="11"/>
        <v>350.39495798319331</v>
      </c>
      <c r="K757" s="6">
        <v>67547</v>
      </c>
      <c r="L757" s="6" t="s">
        <v>28</v>
      </c>
      <c r="M757" s="6" t="s">
        <v>36</v>
      </c>
      <c r="N757" t="s">
        <v>35</v>
      </c>
      <c r="O757" t="s">
        <v>18</v>
      </c>
    </row>
    <row r="758" spans="1:15" x14ac:dyDescent="0.45">
      <c r="A758">
        <v>12853596</v>
      </c>
      <c r="B758" s="4">
        <v>44186</v>
      </c>
      <c r="C758">
        <v>6682193</v>
      </c>
      <c r="D758">
        <v>11310</v>
      </c>
      <c r="E758" t="s">
        <v>211</v>
      </c>
      <c r="F758" t="s">
        <v>150</v>
      </c>
      <c r="G758" t="s">
        <v>154</v>
      </c>
      <c r="H758">
        <v>2</v>
      </c>
      <c r="I758" s="5">
        <v>71.420168067226896</v>
      </c>
      <c r="J758" s="5">
        <f t="shared" si="11"/>
        <v>142.84033613445379</v>
      </c>
      <c r="K758" s="6">
        <v>57548</v>
      </c>
      <c r="L758" s="6" t="s">
        <v>28</v>
      </c>
      <c r="M758" s="6" t="s">
        <v>36</v>
      </c>
      <c r="N758" t="s">
        <v>32</v>
      </c>
      <c r="O758" t="s">
        <v>16</v>
      </c>
    </row>
    <row r="759" spans="1:15" x14ac:dyDescent="0.45">
      <c r="A759">
        <v>12853596</v>
      </c>
      <c r="B759" s="4">
        <v>44186</v>
      </c>
      <c r="C759">
        <v>6682193</v>
      </c>
      <c r="D759">
        <v>12710</v>
      </c>
      <c r="E759" t="s">
        <v>228</v>
      </c>
      <c r="F759" t="s">
        <v>151</v>
      </c>
      <c r="G759" t="s">
        <v>155</v>
      </c>
      <c r="H759">
        <v>2</v>
      </c>
      <c r="I759" s="5">
        <v>259.65546218487395</v>
      </c>
      <c r="J759" s="5">
        <f t="shared" si="11"/>
        <v>519.31092436974791</v>
      </c>
      <c r="K759" s="6">
        <v>57548</v>
      </c>
      <c r="L759" s="6" t="s">
        <v>28</v>
      </c>
      <c r="M759" s="6" t="s">
        <v>36</v>
      </c>
      <c r="N759" t="s">
        <v>32</v>
      </c>
      <c r="O759" t="s">
        <v>16</v>
      </c>
    </row>
    <row r="760" spans="1:15" x14ac:dyDescent="0.45">
      <c r="A760">
        <v>12853596</v>
      </c>
      <c r="B760" s="4">
        <v>44186</v>
      </c>
      <c r="C760">
        <v>6682193</v>
      </c>
      <c r="D760">
        <v>13397</v>
      </c>
      <c r="E760" t="s">
        <v>219</v>
      </c>
      <c r="F760" t="s">
        <v>152</v>
      </c>
      <c r="G760" t="s">
        <v>155</v>
      </c>
      <c r="H760">
        <v>2</v>
      </c>
      <c r="I760" s="5">
        <v>117.63865546218489</v>
      </c>
      <c r="J760" s="5">
        <f t="shared" si="11"/>
        <v>235.27731092436977</v>
      </c>
      <c r="K760" s="6">
        <v>57548</v>
      </c>
      <c r="L760" s="6" t="s">
        <v>28</v>
      </c>
      <c r="M760" s="6" t="s">
        <v>36</v>
      </c>
      <c r="N760" t="s">
        <v>32</v>
      </c>
      <c r="O760" t="s">
        <v>16</v>
      </c>
    </row>
    <row r="761" spans="1:15" x14ac:dyDescent="0.45">
      <c r="A761">
        <v>85370257</v>
      </c>
      <c r="B761" s="4">
        <v>44185</v>
      </c>
      <c r="C761">
        <v>7476828</v>
      </c>
      <c r="D761">
        <v>12735</v>
      </c>
      <c r="E761" t="s">
        <v>231</v>
      </c>
      <c r="F761" t="s">
        <v>151</v>
      </c>
      <c r="G761" t="s">
        <v>155</v>
      </c>
      <c r="H761">
        <v>2</v>
      </c>
      <c r="I761" s="5">
        <v>268.05882352941177</v>
      </c>
      <c r="J761" s="5">
        <f t="shared" si="11"/>
        <v>536.11764705882354</v>
      </c>
      <c r="K761" s="6">
        <v>15377</v>
      </c>
      <c r="L761" s="6" t="s">
        <v>21</v>
      </c>
      <c r="M761" s="6" t="s">
        <v>31</v>
      </c>
      <c r="N761" t="s">
        <v>32</v>
      </c>
      <c r="O761" t="s">
        <v>18</v>
      </c>
    </row>
    <row r="762" spans="1:15" x14ac:dyDescent="0.45">
      <c r="A762">
        <v>85370257</v>
      </c>
      <c r="B762" s="4">
        <v>44185</v>
      </c>
      <c r="C762">
        <v>7476828</v>
      </c>
      <c r="D762">
        <v>12430</v>
      </c>
      <c r="E762" t="s">
        <v>186</v>
      </c>
      <c r="F762" t="s">
        <v>151</v>
      </c>
      <c r="G762" t="s">
        <v>155</v>
      </c>
      <c r="H762">
        <v>2</v>
      </c>
      <c r="I762" s="5">
        <v>256.29411764705884</v>
      </c>
      <c r="J762" s="5">
        <f t="shared" si="11"/>
        <v>512.58823529411768</v>
      </c>
      <c r="K762" s="6">
        <v>15377</v>
      </c>
      <c r="L762" s="6" t="s">
        <v>21</v>
      </c>
      <c r="M762" s="6" t="s">
        <v>31</v>
      </c>
      <c r="N762" t="s">
        <v>32</v>
      </c>
      <c r="O762" t="s">
        <v>18</v>
      </c>
    </row>
    <row r="763" spans="1:15" x14ac:dyDescent="0.45">
      <c r="A763">
        <v>85370257</v>
      </c>
      <c r="B763" s="4">
        <v>44185</v>
      </c>
      <c r="C763">
        <v>7476828</v>
      </c>
      <c r="D763">
        <v>13685</v>
      </c>
      <c r="E763" t="s">
        <v>181</v>
      </c>
      <c r="F763" t="s">
        <v>152</v>
      </c>
      <c r="G763" t="s">
        <v>155</v>
      </c>
      <c r="H763">
        <v>3</v>
      </c>
      <c r="I763" s="5">
        <v>122.68067226890757</v>
      </c>
      <c r="J763" s="5">
        <f t="shared" si="11"/>
        <v>368.0420168067227</v>
      </c>
      <c r="K763" s="6">
        <v>15377</v>
      </c>
      <c r="L763" s="6" t="s">
        <v>21</v>
      </c>
      <c r="M763" s="6" t="s">
        <v>31</v>
      </c>
      <c r="N763" t="s">
        <v>32</v>
      </c>
      <c r="O763" t="s">
        <v>18</v>
      </c>
    </row>
    <row r="764" spans="1:15" x14ac:dyDescent="0.45">
      <c r="A764">
        <v>84403845</v>
      </c>
      <c r="B764" s="4">
        <v>44185</v>
      </c>
      <c r="C764">
        <v>4597512</v>
      </c>
      <c r="D764">
        <v>13651</v>
      </c>
      <c r="E764" t="s">
        <v>197</v>
      </c>
      <c r="F764" t="s">
        <v>152</v>
      </c>
      <c r="G764" t="s">
        <v>154</v>
      </c>
      <c r="H764">
        <v>2</v>
      </c>
      <c r="I764" s="5">
        <v>112.5966386554622</v>
      </c>
      <c r="J764" s="5">
        <f t="shared" si="11"/>
        <v>225.1932773109244</v>
      </c>
      <c r="K764" s="6" t="s">
        <v>103</v>
      </c>
      <c r="L764" s="6" t="s">
        <v>21</v>
      </c>
      <c r="M764" s="6" t="s">
        <v>22</v>
      </c>
      <c r="N764" t="s">
        <v>32</v>
      </c>
      <c r="O764" t="s">
        <v>18</v>
      </c>
    </row>
    <row r="765" spans="1:15" x14ac:dyDescent="0.45">
      <c r="A765">
        <v>30997849</v>
      </c>
      <c r="B765" s="4">
        <v>44184</v>
      </c>
      <c r="C765">
        <v>1994114</v>
      </c>
      <c r="D765">
        <v>12058</v>
      </c>
      <c r="E765" t="s">
        <v>210</v>
      </c>
      <c r="F765" t="s">
        <v>151</v>
      </c>
      <c r="G765" t="s">
        <v>155</v>
      </c>
      <c r="H765">
        <v>1</v>
      </c>
      <c r="I765" s="5">
        <v>267.218487394958</v>
      </c>
      <c r="J765" s="5">
        <f t="shared" si="11"/>
        <v>267.218487394958</v>
      </c>
      <c r="K765" s="6">
        <v>71032</v>
      </c>
      <c r="L765" s="6" t="s">
        <v>13</v>
      </c>
      <c r="M765" s="6" t="s">
        <v>14</v>
      </c>
      <c r="N765" t="s">
        <v>35</v>
      </c>
      <c r="O765" t="s">
        <v>16</v>
      </c>
    </row>
    <row r="766" spans="1:15" x14ac:dyDescent="0.45">
      <c r="A766">
        <v>30997849</v>
      </c>
      <c r="B766" s="4">
        <v>44184</v>
      </c>
      <c r="C766">
        <v>1994114</v>
      </c>
      <c r="D766">
        <v>13699</v>
      </c>
      <c r="E766" t="s">
        <v>223</v>
      </c>
      <c r="F766" t="s">
        <v>152</v>
      </c>
      <c r="G766" t="s">
        <v>155</v>
      </c>
      <c r="H766">
        <v>3</v>
      </c>
      <c r="I766" s="5">
        <v>119.31932773109244</v>
      </c>
      <c r="J766" s="5">
        <f t="shared" si="11"/>
        <v>357.9579831932773</v>
      </c>
      <c r="K766" s="6">
        <v>71032</v>
      </c>
      <c r="L766" s="6" t="s">
        <v>13</v>
      </c>
      <c r="M766" s="6" t="s">
        <v>14</v>
      </c>
      <c r="N766" t="s">
        <v>35</v>
      </c>
      <c r="O766" t="s">
        <v>16</v>
      </c>
    </row>
    <row r="767" spans="1:15" x14ac:dyDescent="0.45">
      <c r="A767">
        <v>60045870</v>
      </c>
      <c r="B767" s="4">
        <v>44184</v>
      </c>
      <c r="C767">
        <v>3962206</v>
      </c>
      <c r="D767">
        <v>10561</v>
      </c>
      <c r="E767" t="s">
        <v>194</v>
      </c>
      <c r="F767" t="s">
        <v>174</v>
      </c>
      <c r="G767" t="s">
        <v>154</v>
      </c>
      <c r="H767">
        <v>2</v>
      </c>
      <c r="I767" s="5">
        <v>133.60504201680675</v>
      </c>
      <c r="J767" s="5">
        <f t="shared" si="11"/>
        <v>267.2100840336135</v>
      </c>
      <c r="K767" s="6">
        <v>77866</v>
      </c>
      <c r="L767" s="6" t="s">
        <v>13</v>
      </c>
      <c r="M767" s="6" t="s">
        <v>14</v>
      </c>
      <c r="N767" t="s">
        <v>32</v>
      </c>
      <c r="O767" t="s">
        <v>16</v>
      </c>
    </row>
    <row r="768" spans="1:15" x14ac:dyDescent="0.45">
      <c r="A768">
        <v>30997849</v>
      </c>
      <c r="B768" s="4">
        <v>44184</v>
      </c>
      <c r="C768">
        <v>1994114</v>
      </c>
      <c r="D768">
        <v>11036</v>
      </c>
      <c r="E768" t="s">
        <v>227</v>
      </c>
      <c r="F768" t="s">
        <v>150</v>
      </c>
      <c r="G768" t="s">
        <v>155</v>
      </c>
      <c r="H768">
        <v>3</v>
      </c>
      <c r="I768" s="5">
        <v>68.058823529411768</v>
      </c>
      <c r="J768" s="5">
        <f t="shared" si="11"/>
        <v>204.1764705882353</v>
      </c>
      <c r="K768" s="6">
        <v>71032</v>
      </c>
      <c r="L768" s="6" t="s">
        <v>13</v>
      </c>
      <c r="M768" s="6" t="s">
        <v>14</v>
      </c>
      <c r="N768" t="s">
        <v>35</v>
      </c>
      <c r="O768" t="s">
        <v>16</v>
      </c>
    </row>
    <row r="769" spans="1:15" x14ac:dyDescent="0.45">
      <c r="A769">
        <v>21380856</v>
      </c>
      <c r="B769" s="4">
        <v>44184</v>
      </c>
      <c r="C769">
        <v>5813394</v>
      </c>
      <c r="D769">
        <v>11310</v>
      </c>
      <c r="E769" t="s">
        <v>211</v>
      </c>
      <c r="F769" t="s">
        <v>150</v>
      </c>
      <c r="G769" t="s">
        <v>154</v>
      </c>
      <c r="H769">
        <v>3</v>
      </c>
      <c r="I769" s="5">
        <v>71.420168067226896</v>
      </c>
      <c r="J769" s="5">
        <f t="shared" si="11"/>
        <v>214.2605042016807</v>
      </c>
      <c r="K769" s="6">
        <v>47533</v>
      </c>
      <c r="L769" s="6" t="s">
        <v>28</v>
      </c>
      <c r="M769" s="6" t="s">
        <v>29</v>
      </c>
      <c r="N769" t="s">
        <v>35</v>
      </c>
      <c r="O769" t="s">
        <v>16</v>
      </c>
    </row>
    <row r="770" spans="1:15" x14ac:dyDescent="0.45">
      <c r="A770">
        <v>60045870</v>
      </c>
      <c r="B770" s="4">
        <v>44184</v>
      </c>
      <c r="C770">
        <v>3962206</v>
      </c>
      <c r="D770">
        <v>11777</v>
      </c>
      <c r="E770" t="s">
        <v>175</v>
      </c>
      <c r="F770" t="s">
        <v>150</v>
      </c>
      <c r="G770" t="s">
        <v>154</v>
      </c>
      <c r="H770">
        <v>2</v>
      </c>
      <c r="I770" s="5">
        <v>63.016806722689076</v>
      </c>
      <c r="J770" s="5">
        <f t="shared" ref="J770:J833" si="12">H770*I770</f>
        <v>126.03361344537815</v>
      </c>
      <c r="K770" s="6">
        <v>77866</v>
      </c>
      <c r="L770" s="6" t="s">
        <v>13</v>
      </c>
      <c r="M770" s="6" t="s">
        <v>14</v>
      </c>
      <c r="N770" t="s">
        <v>32</v>
      </c>
      <c r="O770" t="s">
        <v>16</v>
      </c>
    </row>
    <row r="771" spans="1:15" x14ac:dyDescent="0.45">
      <c r="A771">
        <v>77432130</v>
      </c>
      <c r="B771" s="4">
        <v>44183</v>
      </c>
      <c r="C771">
        <v>3115649</v>
      </c>
      <c r="D771">
        <v>13583</v>
      </c>
      <c r="E771" t="s">
        <v>184</v>
      </c>
      <c r="F771" t="s">
        <v>152</v>
      </c>
      <c r="G771" t="s">
        <v>154</v>
      </c>
      <c r="H771">
        <v>3</v>
      </c>
      <c r="I771" s="5">
        <v>110.07563025210085</v>
      </c>
      <c r="J771" s="5">
        <f t="shared" si="12"/>
        <v>330.22689075630257</v>
      </c>
      <c r="K771" s="6">
        <v>56575</v>
      </c>
      <c r="L771" s="6" t="s">
        <v>28</v>
      </c>
      <c r="M771" s="6" t="s">
        <v>36</v>
      </c>
      <c r="N771" t="s">
        <v>35</v>
      </c>
      <c r="O771" t="s">
        <v>18</v>
      </c>
    </row>
    <row r="772" spans="1:15" x14ac:dyDescent="0.45">
      <c r="A772">
        <v>35766723</v>
      </c>
      <c r="B772" s="4">
        <v>44183</v>
      </c>
      <c r="C772">
        <v>4043406</v>
      </c>
      <c r="D772">
        <v>10722</v>
      </c>
      <c r="E772" t="s">
        <v>192</v>
      </c>
      <c r="F772" t="s">
        <v>174</v>
      </c>
      <c r="G772" t="s">
        <v>154</v>
      </c>
      <c r="H772">
        <v>2</v>
      </c>
      <c r="I772" s="5">
        <v>136.96638655462186</v>
      </c>
      <c r="J772" s="5">
        <f t="shared" si="12"/>
        <v>273.93277310924373</v>
      </c>
      <c r="K772" s="6">
        <v>84056</v>
      </c>
      <c r="L772" s="6" t="s">
        <v>13</v>
      </c>
      <c r="M772" s="6" t="s">
        <v>27</v>
      </c>
      <c r="N772" t="s">
        <v>32</v>
      </c>
      <c r="O772" t="s">
        <v>16</v>
      </c>
    </row>
    <row r="773" spans="1:15" x14ac:dyDescent="0.45">
      <c r="A773">
        <v>47087471</v>
      </c>
      <c r="B773" s="4">
        <v>44183</v>
      </c>
      <c r="C773">
        <v>8300369</v>
      </c>
      <c r="D773">
        <v>10722</v>
      </c>
      <c r="E773" t="s">
        <v>192</v>
      </c>
      <c r="F773" t="s">
        <v>174</v>
      </c>
      <c r="G773" t="s">
        <v>154</v>
      </c>
      <c r="H773">
        <v>3</v>
      </c>
      <c r="I773" s="5">
        <v>136.96638655462186</v>
      </c>
      <c r="J773" s="5">
        <f t="shared" si="12"/>
        <v>410.89915966386559</v>
      </c>
      <c r="K773" s="6">
        <v>67657</v>
      </c>
      <c r="L773" s="6" t="s">
        <v>28</v>
      </c>
      <c r="M773" s="6" t="s">
        <v>36</v>
      </c>
      <c r="N773" t="s">
        <v>23</v>
      </c>
      <c r="O773" t="s">
        <v>16</v>
      </c>
    </row>
    <row r="774" spans="1:15" x14ac:dyDescent="0.45">
      <c r="A774">
        <v>47087471</v>
      </c>
      <c r="B774" s="4">
        <v>44183</v>
      </c>
      <c r="C774">
        <v>8300369</v>
      </c>
      <c r="D774">
        <v>10181</v>
      </c>
      <c r="E774" t="s">
        <v>189</v>
      </c>
      <c r="F774" t="s">
        <v>174</v>
      </c>
      <c r="G774" t="s">
        <v>154</v>
      </c>
      <c r="H774">
        <v>2</v>
      </c>
      <c r="I774" s="5">
        <v>134.44537815126051</v>
      </c>
      <c r="J774" s="5">
        <f t="shared" si="12"/>
        <v>268.89075630252103</v>
      </c>
      <c r="K774" s="6">
        <v>67657</v>
      </c>
      <c r="L774" s="6" t="s">
        <v>28</v>
      </c>
      <c r="M774" s="6" t="s">
        <v>36</v>
      </c>
      <c r="N774" t="s">
        <v>23</v>
      </c>
      <c r="O774" t="s">
        <v>16</v>
      </c>
    </row>
    <row r="775" spans="1:15" x14ac:dyDescent="0.45">
      <c r="A775">
        <v>47087471</v>
      </c>
      <c r="B775" s="4">
        <v>44183</v>
      </c>
      <c r="C775">
        <v>8300369</v>
      </c>
      <c r="D775">
        <v>12499</v>
      </c>
      <c r="E775" t="s">
        <v>183</v>
      </c>
      <c r="F775" t="s">
        <v>151</v>
      </c>
      <c r="G775" t="s">
        <v>155</v>
      </c>
      <c r="H775">
        <v>2</v>
      </c>
      <c r="I775" s="5">
        <v>248.73109243697482</v>
      </c>
      <c r="J775" s="5">
        <f t="shared" si="12"/>
        <v>497.46218487394964</v>
      </c>
      <c r="K775" s="6">
        <v>67657</v>
      </c>
      <c r="L775" s="6" t="s">
        <v>28</v>
      </c>
      <c r="M775" s="6" t="s">
        <v>36</v>
      </c>
      <c r="N775" t="s">
        <v>23</v>
      </c>
      <c r="O775" t="s">
        <v>16</v>
      </c>
    </row>
    <row r="776" spans="1:15" x14ac:dyDescent="0.45">
      <c r="A776">
        <v>41964539</v>
      </c>
      <c r="B776" s="4">
        <v>44183</v>
      </c>
      <c r="C776">
        <v>6524393</v>
      </c>
      <c r="D776">
        <v>10538</v>
      </c>
      <c r="E776" t="s">
        <v>226</v>
      </c>
      <c r="F776" t="s">
        <v>174</v>
      </c>
      <c r="G776" t="s">
        <v>154</v>
      </c>
      <c r="H776">
        <v>3</v>
      </c>
      <c r="I776" s="5">
        <v>130.24369747899161</v>
      </c>
      <c r="J776" s="5">
        <f t="shared" si="12"/>
        <v>390.73109243697479</v>
      </c>
      <c r="K776" s="6" t="s">
        <v>60</v>
      </c>
      <c r="L776" s="6" t="s">
        <v>21</v>
      </c>
      <c r="M776" s="6" t="s">
        <v>33</v>
      </c>
      <c r="N776" t="s">
        <v>23</v>
      </c>
      <c r="O776" t="s">
        <v>16</v>
      </c>
    </row>
    <row r="777" spans="1:15" x14ac:dyDescent="0.45">
      <c r="A777">
        <v>41964539</v>
      </c>
      <c r="B777" s="4">
        <v>44183</v>
      </c>
      <c r="C777">
        <v>6524393</v>
      </c>
      <c r="D777">
        <v>11431</v>
      </c>
      <c r="E777" t="s">
        <v>209</v>
      </c>
      <c r="F777" t="s">
        <v>150</v>
      </c>
      <c r="G777" t="s">
        <v>155</v>
      </c>
      <c r="H777">
        <v>2</v>
      </c>
      <c r="I777" s="5">
        <v>63.857142857142854</v>
      </c>
      <c r="J777" s="5">
        <f t="shared" si="12"/>
        <v>127.71428571428571</v>
      </c>
      <c r="K777" s="6" t="s">
        <v>60</v>
      </c>
      <c r="L777" s="6" t="s">
        <v>21</v>
      </c>
      <c r="M777" s="6" t="s">
        <v>33</v>
      </c>
      <c r="N777" t="s">
        <v>23</v>
      </c>
      <c r="O777" t="s">
        <v>16</v>
      </c>
    </row>
    <row r="778" spans="1:15" x14ac:dyDescent="0.45">
      <c r="A778">
        <v>41964539</v>
      </c>
      <c r="B778" s="4">
        <v>44183</v>
      </c>
      <c r="C778">
        <v>6524393</v>
      </c>
      <c r="D778">
        <v>13699</v>
      </c>
      <c r="E778" t="s">
        <v>223</v>
      </c>
      <c r="F778" t="s">
        <v>152</v>
      </c>
      <c r="G778" t="s">
        <v>155</v>
      </c>
      <c r="H778">
        <v>3</v>
      </c>
      <c r="I778" s="5">
        <v>119.31932773109244</v>
      </c>
      <c r="J778" s="5">
        <f t="shared" si="12"/>
        <v>357.9579831932773</v>
      </c>
      <c r="K778" s="6" t="s">
        <v>60</v>
      </c>
      <c r="L778" s="6" t="s">
        <v>21</v>
      </c>
      <c r="M778" s="6" t="s">
        <v>33</v>
      </c>
      <c r="N778" t="s">
        <v>23</v>
      </c>
      <c r="O778" t="s">
        <v>16</v>
      </c>
    </row>
    <row r="779" spans="1:15" x14ac:dyDescent="0.45">
      <c r="A779">
        <v>69162792</v>
      </c>
      <c r="B779" s="4">
        <v>44182</v>
      </c>
      <c r="C779">
        <v>8319998</v>
      </c>
      <c r="D779">
        <v>13320</v>
      </c>
      <c r="E779" t="s">
        <v>225</v>
      </c>
      <c r="F779" t="s">
        <v>152</v>
      </c>
      <c r="G779" t="s">
        <v>154</v>
      </c>
      <c r="H779">
        <v>2</v>
      </c>
      <c r="I779" s="5">
        <v>110.07563025210085</v>
      </c>
      <c r="J779" s="5">
        <f t="shared" si="12"/>
        <v>220.1512605042017</v>
      </c>
      <c r="K779" s="6">
        <v>45721</v>
      </c>
      <c r="L779" s="6" t="s">
        <v>28</v>
      </c>
      <c r="M779" s="6" t="s">
        <v>29</v>
      </c>
      <c r="N779" t="s">
        <v>32</v>
      </c>
      <c r="O779" t="s">
        <v>18</v>
      </c>
    </row>
    <row r="780" spans="1:15" x14ac:dyDescent="0.45">
      <c r="A780">
        <v>68062679</v>
      </c>
      <c r="B780" s="4">
        <v>44182</v>
      </c>
      <c r="C780">
        <v>6089800</v>
      </c>
      <c r="D780">
        <v>12849</v>
      </c>
      <c r="E780" t="s">
        <v>200</v>
      </c>
      <c r="F780" t="s">
        <v>151</v>
      </c>
      <c r="G780" t="s">
        <v>154</v>
      </c>
      <c r="H780">
        <v>2</v>
      </c>
      <c r="I780" s="5">
        <v>255.45378151260505</v>
      </c>
      <c r="J780" s="5">
        <f t="shared" si="12"/>
        <v>510.9075630252101</v>
      </c>
      <c r="K780" s="6">
        <v>54568</v>
      </c>
      <c r="L780" s="6" t="s">
        <v>28</v>
      </c>
      <c r="M780" s="6" t="s">
        <v>36</v>
      </c>
      <c r="N780" t="s">
        <v>17</v>
      </c>
      <c r="O780" t="s">
        <v>18</v>
      </c>
    </row>
    <row r="781" spans="1:15" x14ac:dyDescent="0.45">
      <c r="A781">
        <v>44739029</v>
      </c>
      <c r="B781" s="4">
        <v>44182</v>
      </c>
      <c r="C781">
        <v>4419127</v>
      </c>
      <c r="D781">
        <v>10381</v>
      </c>
      <c r="E781" t="s">
        <v>205</v>
      </c>
      <c r="F781" t="s">
        <v>174</v>
      </c>
      <c r="G781" t="s">
        <v>155</v>
      </c>
      <c r="H781">
        <v>2</v>
      </c>
      <c r="I781" s="5">
        <v>132.76470588235296</v>
      </c>
      <c r="J781" s="5">
        <f t="shared" si="12"/>
        <v>265.52941176470591</v>
      </c>
      <c r="K781" s="6">
        <v>86650</v>
      </c>
      <c r="L781" s="6" t="s">
        <v>13</v>
      </c>
      <c r="M781" s="6" t="s">
        <v>27</v>
      </c>
      <c r="N781" t="s">
        <v>17</v>
      </c>
      <c r="O781" t="s">
        <v>16</v>
      </c>
    </row>
    <row r="782" spans="1:15" x14ac:dyDescent="0.45">
      <c r="A782">
        <v>44739029</v>
      </c>
      <c r="B782" s="4">
        <v>44182</v>
      </c>
      <c r="C782">
        <v>4419127</v>
      </c>
      <c r="D782">
        <v>13320</v>
      </c>
      <c r="E782" t="s">
        <v>225</v>
      </c>
      <c r="F782" t="s">
        <v>152</v>
      </c>
      <c r="G782" t="s">
        <v>154</v>
      </c>
      <c r="H782">
        <v>2</v>
      </c>
      <c r="I782" s="5">
        <v>110.07563025210085</v>
      </c>
      <c r="J782" s="5">
        <f t="shared" si="12"/>
        <v>220.1512605042017</v>
      </c>
      <c r="K782" s="6">
        <v>86650</v>
      </c>
      <c r="L782" s="6" t="s">
        <v>13</v>
      </c>
      <c r="M782" s="6" t="s">
        <v>27</v>
      </c>
      <c r="N782" t="s">
        <v>17</v>
      </c>
      <c r="O782" t="s">
        <v>16</v>
      </c>
    </row>
    <row r="783" spans="1:15" x14ac:dyDescent="0.45">
      <c r="A783">
        <v>44739029</v>
      </c>
      <c r="B783" s="4">
        <v>44182</v>
      </c>
      <c r="C783">
        <v>4419127</v>
      </c>
      <c r="D783">
        <v>11777</v>
      </c>
      <c r="E783" t="s">
        <v>175</v>
      </c>
      <c r="F783" t="s">
        <v>150</v>
      </c>
      <c r="G783" t="s">
        <v>154</v>
      </c>
      <c r="H783">
        <v>3</v>
      </c>
      <c r="I783" s="5">
        <v>63.016806722689076</v>
      </c>
      <c r="J783" s="5">
        <f t="shared" si="12"/>
        <v>189.05042016806723</v>
      </c>
      <c r="K783" s="6">
        <v>86650</v>
      </c>
      <c r="L783" s="6" t="s">
        <v>13</v>
      </c>
      <c r="M783" s="6" t="s">
        <v>27</v>
      </c>
      <c r="N783" t="s">
        <v>17</v>
      </c>
      <c r="O783" t="s">
        <v>16</v>
      </c>
    </row>
    <row r="784" spans="1:15" x14ac:dyDescent="0.45">
      <c r="A784">
        <v>10097001</v>
      </c>
      <c r="B784" s="4">
        <v>44182</v>
      </c>
      <c r="C784">
        <v>8828372</v>
      </c>
      <c r="D784">
        <v>10557</v>
      </c>
      <c r="E784" t="s">
        <v>215</v>
      </c>
      <c r="F784" t="s">
        <v>174</v>
      </c>
      <c r="G784" t="s">
        <v>154</v>
      </c>
      <c r="H784">
        <v>2</v>
      </c>
      <c r="I784" s="5">
        <v>132.76470588235296</v>
      </c>
      <c r="J784" s="5">
        <f t="shared" si="12"/>
        <v>265.52941176470591</v>
      </c>
      <c r="K784" s="6">
        <v>37581</v>
      </c>
      <c r="L784" s="6" t="s">
        <v>19</v>
      </c>
      <c r="M784" s="6" t="s">
        <v>20</v>
      </c>
      <c r="N784" t="s">
        <v>15</v>
      </c>
      <c r="O784" t="s">
        <v>16</v>
      </c>
    </row>
    <row r="785" spans="1:15" x14ac:dyDescent="0.45">
      <c r="A785">
        <v>10097001</v>
      </c>
      <c r="B785" s="4">
        <v>44182</v>
      </c>
      <c r="C785">
        <v>8828372</v>
      </c>
      <c r="D785">
        <v>11733</v>
      </c>
      <c r="E785" t="s">
        <v>182</v>
      </c>
      <c r="F785" t="s">
        <v>150</v>
      </c>
      <c r="G785" t="s">
        <v>155</v>
      </c>
      <c r="H785">
        <v>3</v>
      </c>
      <c r="I785" s="5">
        <v>73.100840336134453</v>
      </c>
      <c r="J785" s="5">
        <f t="shared" si="12"/>
        <v>219.30252100840335</v>
      </c>
      <c r="K785" s="6">
        <v>37581</v>
      </c>
      <c r="L785" s="6" t="s">
        <v>19</v>
      </c>
      <c r="M785" s="6" t="s">
        <v>20</v>
      </c>
      <c r="N785" t="s">
        <v>15</v>
      </c>
      <c r="O785" t="s">
        <v>16</v>
      </c>
    </row>
    <row r="786" spans="1:15" x14ac:dyDescent="0.45">
      <c r="A786">
        <v>10097001</v>
      </c>
      <c r="B786" s="4">
        <v>44182</v>
      </c>
      <c r="C786">
        <v>8828372</v>
      </c>
      <c r="D786">
        <v>11518</v>
      </c>
      <c r="E786" t="s">
        <v>216</v>
      </c>
      <c r="F786" t="s">
        <v>150</v>
      </c>
      <c r="G786" t="s">
        <v>154</v>
      </c>
      <c r="H786">
        <v>3</v>
      </c>
      <c r="I786" s="5">
        <v>63.016806722689076</v>
      </c>
      <c r="J786" s="5">
        <f t="shared" si="12"/>
        <v>189.05042016806723</v>
      </c>
      <c r="K786" s="6">
        <v>37581</v>
      </c>
      <c r="L786" s="6" t="s">
        <v>19</v>
      </c>
      <c r="M786" s="6" t="s">
        <v>20</v>
      </c>
      <c r="N786" t="s">
        <v>15</v>
      </c>
      <c r="O786" t="s">
        <v>16</v>
      </c>
    </row>
    <row r="787" spans="1:15" x14ac:dyDescent="0.45">
      <c r="A787">
        <v>10097001</v>
      </c>
      <c r="B787" s="4">
        <v>44182</v>
      </c>
      <c r="C787">
        <v>8828372</v>
      </c>
      <c r="D787">
        <v>12634</v>
      </c>
      <c r="E787" t="s">
        <v>202</v>
      </c>
      <c r="F787" t="s">
        <v>151</v>
      </c>
      <c r="G787" t="s">
        <v>154</v>
      </c>
      <c r="H787">
        <v>3</v>
      </c>
      <c r="I787" s="5">
        <v>265.53781512605042</v>
      </c>
      <c r="J787" s="5">
        <f t="shared" si="12"/>
        <v>796.61344537815125</v>
      </c>
      <c r="K787" s="6">
        <v>37581</v>
      </c>
      <c r="L787" s="6" t="s">
        <v>19</v>
      </c>
      <c r="M787" s="6" t="s">
        <v>20</v>
      </c>
      <c r="N787" t="s">
        <v>15</v>
      </c>
      <c r="O787" t="s">
        <v>16</v>
      </c>
    </row>
    <row r="788" spans="1:15" x14ac:dyDescent="0.45">
      <c r="A788">
        <v>10097001</v>
      </c>
      <c r="B788" s="4">
        <v>44182</v>
      </c>
      <c r="C788">
        <v>8828372</v>
      </c>
      <c r="D788">
        <v>13405</v>
      </c>
      <c r="E788" t="s">
        <v>221</v>
      </c>
      <c r="F788" t="s">
        <v>152</v>
      </c>
      <c r="G788" t="s">
        <v>155</v>
      </c>
      <c r="H788">
        <v>2</v>
      </c>
      <c r="I788" s="5">
        <v>116.79831932773111</v>
      </c>
      <c r="J788" s="5">
        <f t="shared" si="12"/>
        <v>233.59663865546221</v>
      </c>
      <c r="K788" s="6">
        <v>37581</v>
      </c>
      <c r="L788" s="6" t="s">
        <v>19</v>
      </c>
      <c r="M788" s="6" t="s">
        <v>20</v>
      </c>
      <c r="N788" t="s">
        <v>15</v>
      </c>
      <c r="O788" t="s">
        <v>16</v>
      </c>
    </row>
    <row r="789" spans="1:15" x14ac:dyDescent="0.45">
      <c r="A789">
        <v>53391391</v>
      </c>
      <c r="B789" s="4">
        <v>44181</v>
      </c>
      <c r="C789">
        <v>7482817</v>
      </c>
      <c r="D789">
        <v>10331</v>
      </c>
      <c r="E789" t="s">
        <v>188</v>
      </c>
      <c r="F789" t="s">
        <v>174</v>
      </c>
      <c r="G789" t="s">
        <v>154</v>
      </c>
      <c r="H789">
        <v>3</v>
      </c>
      <c r="I789" s="5">
        <v>141.16806722689077</v>
      </c>
      <c r="J789" s="5">
        <f t="shared" si="12"/>
        <v>423.50420168067228</v>
      </c>
      <c r="K789" s="6" t="s">
        <v>52</v>
      </c>
      <c r="L789" s="6" t="s">
        <v>21</v>
      </c>
      <c r="M789" s="6" t="s">
        <v>25</v>
      </c>
      <c r="N789" t="s">
        <v>32</v>
      </c>
      <c r="O789" t="s">
        <v>16</v>
      </c>
    </row>
    <row r="790" spans="1:15" x14ac:dyDescent="0.45">
      <c r="A790">
        <v>53391391</v>
      </c>
      <c r="B790" s="4">
        <v>44181</v>
      </c>
      <c r="C790">
        <v>7482817</v>
      </c>
      <c r="D790">
        <v>11561</v>
      </c>
      <c r="E790" t="s">
        <v>187</v>
      </c>
      <c r="F790" t="s">
        <v>150</v>
      </c>
      <c r="G790" t="s">
        <v>154</v>
      </c>
      <c r="H790">
        <v>2</v>
      </c>
      <c r="I790" s="5">
        <v>66.378151260504197</v>
      </c>
      <c r="J790" s="5">
        <f t="shared" si="12"/>
        <v>132.75630252100839</v>
      </c>
      <c r="K790" s="6" t="s">
        <v>52</v>
      </c>
      <c r="L790" s="6" t="s">
        <v>21</v>
      </c>
      <c r="M790" s="6" t="s">
        <v>25</v>
      </c>
      <c r="N790" t="s">
        <v>32</v>
      </c>
      <c r="O790" t="s">
        <v>16</v>
      </c>
    </row>
    <row r="791" spans="1:15" x14ac:dyDescent="0.45">
      <c r="A791">
        <v>53391391</v>
      </c>
      <c r="B791" s="4">
        <v>44181</v>
      </c>
      <c r="C791">
        <v>7482817</v>
      </c>
      <c r="D791">
        <v>12710</v>
      </c>
      <c r="E791" t="s">
        <v>228</v>
      </c>
      <c r="F791" t="s">
        <v>151</v>
      </c>
      <c r="G791" t="s">
        <v>155</v>
      </c>
      <c r="H791">
        <v>3</v>
      </c>
      <c r="I791" s="5">
        <v>259.65546218487395</v>
      </c>
      <c r="J791" s="5">
        <f t="shared" si="12"/>
        <v>778.96638655462186</v>
      </c>
      <c r="K791" s="6" t="s">
        <v>52</v>
      </c>
      <c r="L791" s="6" t="s">
        <v>21</v>
      </c>
      <c r="M791" s="6" t="s">
        <v>25</v>
      </c>
      <c r="N791" t="s">
        <v>32</v>
      </c>
      <c r="O791" t="s">
        <v>16</v>
      </c>
    </row>
    <row r="792" spans="1:15" x14ac:dyDescent="0.45">
      <c r="A792">
        <v>53391391</v>
      </c>
      <c r="B792" s="4">
        <v>44181</v>
      </c>
      <c r="C792">
        <v>7482817</v>
      </c>
      <c r="D792">
        <v>13320</v>
      </c>
      <c r="E792" t="s">
        <v>225</v>
      </c>
      <c r="F792" t="s">
        <v>152</v>
      </c>
      <c r="G792" t="s">
        <v>154</v>
      </c>
      <c r="H792">
        <v>2</v>
      </c>
      <c r="I792" s="5">
        <v>110.07563025210085</v>
      </c>
      <c r="J792" s="5">
        <f t="shared" si="12"/>
        <v>220.1512605042017</v>
      </c>
      <c r="K792" s="6" t="s">
        <v>52</v>
      </c>
      <c r="L792" s="6" t="s">
        <v>21</v>
      </c>
      <c r="M792" s="6" t="s">
        <v>25</v>
      </c>
      <c r="N792" t="s">
        <v>32</v>
      </c>
      <c r="O792" t="s">
        <v>16</v>
      </c>
    </row>
    <row r="793" spans="1:15" x14ac:dyDescent="0.45">
      <c r="A793">
        <v>53391391</v>
      </c>
      <c r="B793" s="4">
        <v>44181</v>
      </c>
      <c r="C793">
        <v>7482817</v>
      </c>
      <c r="D793">
        <v>13230</v>
      </c>
      <c r="E793" t="s">
        <v>207</v>
      </c>
      <c r="F793" t="s">
        <v>152</v>
      </c>
      <c r="G793" t="s">
        <v>155</v>
      </c>
      <c r="H793">
        <v>2</v>
      </c>
      <c r="I793" s="5">
        <v>112.5966386554622</v>
      </c>
      <c r="J793" s="5">
        <f t="shared" si="12"/>
        <v>225.1932773109244</v>
      </c>
      <c r="K793" s="6" t="s">
        <v>52</v>
      </c>
      <c r="L793" s="6" t="s">
        <v>21</v>
      </c>
      <c r="M793" s="6" t="s">
        <v>25</v>
      </c>
      <c r="N793" t="s">
        <v>32</v>
      </c>
      <c r="O793" t="s">
        <v>16</v>
      </c>
    </row>
    <row r="794" spans="1:15" x14ac:dyDescent="0.45">
      <c r="A794">
        <v>50448081</v>
      </c>
      <c r="B794" s="4">
        <v>44181</v>
      </c>
      <c r="C794">
        <v>5738821</v>
      </c>
      <c r="D794">
        <v>11036</v>
      </c>
      <c r="E794" t="s">
        <v>227</v>
      </c>
      <c r="F794" t="s">
        <v>150</v>
      </c>
      <c r="G794" t="s">
        <v>155</v>
      </c>
      <c r="H794">
        <v>3</v>
      </c>
      <c r="I794" s="5">
        <v>68.058823529411768</v>
      </c>
      <c r="J794" s="5">
        <f t="shared" si="12"/>
        <v>204.1764705882353</v>
      </c>
      <c r="K794" s="6" t="s">
        <v>133</v>
      </c>
      <c r="L794" s="6" t="s">
        <v>21</v>
      </c>
      <c r="M794" s="6" t="s">
        <v>25</v>
      </c>
      <c r="N794" t="s">
        <v>17</v>
      </c>
      <c r="O794" t="s">
        <v>16</v>
      </c>
    </row>
    <row r="795" spans="1:15" x14ac:dyDescent="0.45">
      <c r="A795">
        <v>59557336</v>
      </c>
      <c r="B795" s="4">
        <v>44180</v>
      </c>
      <c r="C795">
        <v>9631337</v>
      </c>
      <c r="D795">
        <v>11175</v>
      </c>
      <c r="E795" t="s">
        <v>229</v>
      </c>
      <c r="F795" t="s">
        <v>150</v>
      </c>
      <c r="G795" t="s">
        <v>155</v>
      </c>
      <c r="H795">
        <v>2</v>
      </c>
      <c r="I795" s="5">
        <v>71.420168067226896</v>
      </c>
      <c r="J795" s="5">
        <f t="shared" si="12"/>
        <v>142.84033613445379</v>
      </c>
      <c r="K795" s="6">
        <v>66386</v>
      </c>
      <c r="L795" s="6" t="s">
        <v>28</v>
      </c>
      <c r="M795" s="6" t="s">
        <v>61</v>
      </c>
      <c r="N795" t="s">
        <v>17</v>
      </c>
      <c r="O795" t="s">
        <v>16</v>
      </c>
    </row>
    <row r="796" spans="1:15" x14ac:dyDescent="0.45">
      <c r="A796">
        <v>59557336</v>
      </c>
      <c r="B796" s="4">
        <v>44180</v>
      </c>
      <c r="C796">
        <v>9631337</v>
      </c>
      <c r="D796">
        <v>12725</v>
      </c>
      <c r="E796" t="s">
        <v>220</v>
      </c>
      <c r="F796" t="s">
        <v>151</v>
      </c>
      <c r="G796" t="s">
        <v>154</v>
      </c>
      <c r="H796">
        <v>2</v>
      </c>
      <c r="I796" s="5">
        <v>263.85714285714289</v>
      </c>
      <c r="J796" s="5">
        <f t="shared" si="12"/>
        <v>527.71428571428578</v>
      </c>
      <c r="K796" s="6">
        <v>66386</v>
      </c>
      <c r="L796" s="6" t="s">
        <v>28</v>
      </c>
      <c r="M796" s="6" t="s">
        <v>61</v>
      </c>
      <c r="N796" t="s">
        <v>17</v>
      </c>
      <c r="O796" t="s">
        <v>16</v>
      </c>
    </row>
    <row r="797" spans="1:15" x14ac:dyDescent="0.45">
      <c r="A797">
        <v>95187709</v>
      </c>
      <c r="B797" s="4">
        <v>44179</v>
      </c>
      <c r="C797">
        <v>4381557</v>
      </c>
      <c r="D797">
        <v>11561</v>
      </c>
      <c r="E797" t="s">
        <v>187</v>
      </c>
      <c r="F797" t="s">
        <v>150</v>
      </c>
      <c r="G797" t="s">
        <v>154</v>
      </c>
      <c r="H797">
        <v>3</v>
      </c>
      <c r="I797" s="5">
        <v>66.378151260504197</v>
      </c>
      <c r="J797" s="5">
        <f t="shared" si="12"/>
        <v>199.1344537815126</v>
      </c>
      <c r="K797" s="6">
        <v>37115</v>
      </c>
      <c r="L797" s="6" t="s">
        <v>19</v>
      </c>
      <c r="M797" s="6" t="s">
        <v>20</v>
      </c>
      <c r="N797" t="s">
        <v>17</v>
      </c>
      <c r="O797" t="s">
        <v>26</v>
      </c>
    </row>
    <row r="798" spans="1:15" x14ac:dyDescent="0.45">
      <c r="A798">
        <v>44882245</v>
      </c>
      <c r="B798" s="4">
        <v>44179</v>
      </c>
      <c r="C798">
        <v>1638396</v>
      </c>
      <c r="D798">
        <v>10430</v>
      </c>
      <c r="E798" t="s">
        <v>176</v>
      </c>
      <c r="F798" t="s">
        <v>174</v>
      </c>
      <c r="G798" t="s">
        <v>155</v>
      </c>
      <c r="H798">
        <v>3</v>
      </c>
      <c r="I798" s="5">
        <v>140.32773109243698</v>
      </c>
      <c r="J798" s="5">
        <f t="shared" si="12"/>
        <v>420.98319327731093</v>
      </c>
      <c r="K798" s="6">
        <v>84137</v>
      </c>
      <c r="L798" s="6" t="s">
        <v>13</v>
      </c>
      <c r="M798" s="6" t="s">
        <v>27</v>
      </c>
      <c r="N798" t="s">
        <v>17</v>
      </c>
      <c r="O798" t="s">
        <v>16</v>
      </c>
    </row>
    <row r="799" spans="1:15" x14ac:dyDescent="0.45">
      <c r="A799">
        <v>47462463</v>
      </c>
      <c r="B799" s="4">
        <v>44179</v>
      </c>
      <c r="C799">
        <v>4702495</v>
      </c>
      <c r="D799">
        <v>12710</v>
      </c>
      <c r="E799" t="s">
        <v>228</v>
      </c>
      <c r="F799" t="s">
        <v>151</v>
      </c>
      <c r="G799" t="s">
        <v>155</v>
      </c>
      <c r="H799">
        <v>3</v>
      </c>
      <c r="I799" s="5">
        <v>259.65546218487395</v>
      </c>
      <c r="J799" s="5">
        <f t="shared" si="12"/>
        <v>778.96638655462186</v>
      </c>
      <c r="K799" s="6" t="s">
        <v>52</v>
      </c>
      <c r="L799" s="6" t="s">
        <v>21</v>
      </c>
      <c r="M799" s="6" t="s">
        <v>25</v>
      </c>
      <c r="N799" t="s">
        <v>35</v>
      </c>
      <c r="O799" t="s">
        <v>16</v>
      </c>
    </row>
    <row r="800" spans="1:15" x14ac:dyDescent="0.45">
      <c r="A800">
        <v>47462463</v>
      </c>
      <c r="B800" s="4">
        <v>44179</v>
      </c>
      <c r="C800">
        <v>4702495</v>
      </c>
      <c r="D800">
        <v>12495</v>
      </c>
      <c r="E800" t="s">
        <v>201</v>
      </c>
      <c r="F800" t="s">
        <v>151</v>
      </c>
      <c r="G800" t="s">
        <v>155</v>
      </c>
      <c r="H800">
        <v>3</v>
      </c>
      <c r="I800" s="5">
        <v>264.69747899159665</v>
      </c>
      <c r="J800" s="5">
        <f t="shared" si="12"/>
        <v>794.09243697478996</v>
      </c>
      <c r="K800" s="6" t="s">
        <v>52</v>
      </c>
      <c r="L800" s="6" t="s">
        <v>21</v>
      </c>
      <c r="M800" s="6" t="s">
        <v>25</v>
      </c>
      <c r="N800" t="s">
        <v>35</v>
      </c>
      <c r="O800" t="s">
        <v>16</v>
      </c>
    </row>
    <row r="801" spans="1:15" x14ac:dyDescent="0.45">
      <c r="A801">
        <v>72002574</v>
      </c>
      <c r="B801" s="4">
        <v>44179</v>
      </c>
      <c r="C801">
        <v>1953036</v>
      </c>
      <c r="D801">
        <v>13699</v>
      </c>
      <c r="E801" t="s">
        <v>223</v>
      </c>
      <c r="F801" t="s">
        <v>152</v>
      </c>
      <c r="G801" t="s">
        <v>155</v>
      </c>
      <c r="H801">
        <v>2</v>
      </c>
      <c r="I801" s="5">
        <v>119.31932773109244</v>
      </c>
      <c r="J801" s="5">
        <f t="shared" si="12"/>
        <v>238.63865546218489</v>
      </c>
      <c r="K801" s="6">
        <v>89331</v>
      </c>
      <c r="L801" s="6" t="s">
        <v>13</v>
      </c>
      <c r="M801" s="6" t="s">
        <v>27</v>
      </c>
      <c r="N801" t="s">
        <v>32</v>
      </c>
      <c r="O801" t="s">
        <v>18</v>
      </c>
    </row>
    <row r="802" spans="1:15" x14ac:dyDescent="0.45">
      <c r="A802">
        <v>72002574</v>
      </c>
      <c r="B802" s="4">
        <v>44179</v>
      </c>
      <c r="C802">
        <v>1953036</v>
      </c>
      <c r="D802">
        <v>11175</v>
      </c>
      <c r="E802" t="s">
        <v>229</v>
      </c>
      <c r="F802" t="s">
        <v>150</v>
      </c>
      <c r="G802" t="s">
        <v>155</v>
      </c>
      <c r="H802">
        <v>2</v>
      </c>
      <c r="I802" s="5">
        <v>71.420168067226896</v>
      </c>
      <c r="J802" s="5">
        <f t="shared" si="12"/>
        <v>142.84033613445379</v>
      </c>
      <c r="K802" s="6">
        <v>89331</v>
      </c>
      <c r="L802" s="6" t="s">
        <v>13</v>
      </c>
      <c r="M802" s="6" t="s">
        <v>27</v>
      </c>
      <c r="N802" t="s">
        <v>32</v>
      </c>
      <c r="O802" t="s">
        <v>18</v>
      </c>
    </row>
    <row r="803" spans="1:15" x14ac:dyDescent="0.45">
      <c r="A803">
        <v>92236018</v>
      </c>
      <c r="B803" s="4">
        <v>44178</v>
      </c>
      <c r="C803">
        <v>4312829</v>
      </c>
      <c r="D803">
        <v>13405</v>
      </c>
      <c r="E803" t="s">
        <v>221</v>
      </c>
      <c r="F803" t="s">
        <v>152</v>
      </c>
      <c r="G803" t="s">
        <v>155</v>
      </c>
      <c r="H803">
        <v>3</v>
      </c>
      <c r="I803" s="5">
        <v>116.79831932773111</v>
      </c>
      <c r="J803" s="5">
        <f t="shared" si="12"/>
        <v>350.39495798319331</v>
      </c>
      <c r="K803" s="6">
        <v>95163</v>
      </c>
      <c r="L803" s="6" t="s">
        <v>13</v>
      </c>
      <c r="M803" s="6" t="s">
        <v>27</v>
      </c>
      <c r="N803" t="s">
        <v>32</v>
      </c>
      <c r="O803" t="s">
        <v>26</v>
      </c>
    </row>
    <row r="804" spans="1:15" x14ac:dyDescent="0.45">
      <c r="A804">
        <v>92236018</v>
      </c>
      <c r="B804" s="4">
        <v>44178</v>
      </c>
      <c r="C804">
        <v>4312829</v>
      </c>
      <c r="D804">
        <v>13230</v>
      </c>
      <c r="E804" t="s">
        <v>207</v>
      </c>
      <c r="F804" t="s">
        <v>152</v>
      </c>
      <c r="G804" t="s">
        <v>155</v>
      </c>
      <c r="H804">
        <v>3</v>
      </c>
      <c r="I804" s="5">
        <v>112.5966386554622</v>
      </c>
      <c r="J804" s="5">
        <f t="shared" si="12"/>
        <v>337.78991596638662</v>
      </c>
      <c r="K804" s="6">
        <v>95163</v>
      </c>
      <c r="L804" s="6" t="s">
        <v>13</v>
      </c>
      <c r="M804" s="6" t="s">
        <v>27</v>
      </c>
      <c r="N804" t="s">
        <v>32</v>
      </c>
      <c r="O804" t="s">
        <v>26</v>
      </c>
    </row>
    <row r="805" spans="1:15" x14ac:dyDescent="0.45">
      <c r="A805">
        <v>92236018</v>
      </c>
      <c r="B805" s="4">
        <v>44178</v>
      </c>
      <c r="C805">
        <v>4312829</v>
      </c>
      <c r="D805">
        <v>13355</v>
      </c>
      <c r="E805" t="s">
        <v>224</v>
      </c>
      <c r="F805" t="s">
        <v>152</v>
      </c>
      <c r="G805" t="s">
        <v>154</v>
      </c>
      <c r="H805">
        <v>2</v>
      </c>
      <c r="I805" s="5">
        <v>123.52100840336136</v>
      </c>
      <c r="J805" s="5">
        <f t="shared" si="12"/>
        <v>247.04201680672273</v>
      </c>
      <c r="K805" s="6">
        <v>95163</v>
      </c>
      <c r="L805" s="6" t="s">
        <v>13</v>
      </c>
      <c r="M805" s="6" t="s">
        <v>27</v>
      </c>
      <c r="N805" t="s">
        <v>32</v>
      </c>
      <c r="O805" t="s">
        <v>26</v>
      </c>
    </row>
    <row r="806" spans="1:15" x14ac:dyDescent="0.45">
      <c r="A806">
        <v>63532600</v>
      </c>
      <c r="B806" s="4">
        <v>44177</v>
      </c>
      <c r="C806">
        <v>3714497</v>
      </c>
      <c r="D806">
        <v>13363</v>
      </c>
      <c r="E806" t="s">
        <v>213</v>
      </c>
      <c r="F806" t="s">
        <v>152</v>
      </c>
      <c r="G806" t="s">
        <v>154</v>
      </c>
      <c r="H806">
        <v>2</v>
      </c>
      <c r="I806" s="5">
        <v>116.79831932773111</v>
      </c>
      <c r="J806" s="5">
        <f t="shared" si="12"/>
        <v>233.59663865546221</v>
      </c>
      <c r="K806" s="6" t="s">
        <v>94</v>
      </c>
      <c r="L806" s="6" t="s">
        <v>21</v>
      </c>
      <c r="M806" s="6" t="s">
        <v>25</v>
      </c>
      <c r="N806" t="s">
        <v>35</v>
      </c>
      <c r="O806" t="s">
        <v>18</v>
      </c>
    </row>
    <row r="807" spans="1:15" x14ac:dyDescent="0.45">
      <c r="A807">
        <v>42676151</v>
      </c>
      <c r="B807" s="4">
        <v>44177</v>
      </c>
      <c r="C807">
        <v>3298089</v>
      </c>
      <c r="D807">
        <v>11733</v>
      </c>
      <c r="E807" t="s">
        <v>182</v>
      </c>
      <c r="F807" t="s">
        <v>150</v>
      </c>
      <c r="G807" t="s">
        <v>155</v>
      </c>
      <c r="H807">
        <v>2</v>
      </c>
      <c r="I807" s="5">
        <v>73.100840336134453</v>
      </c>
      <c r="J807" s="5">
        <f t="shared" si="12"/>
        <v>146.20168067226891</v>
      </c>
      <c r="K807" s="6" t="s">
        <v>140</v>
      </c>
      <c r="L807" s="6" t="s">
        <v>21</v>
      </c>
      <c r="M807" s="6" t="s">
        <v>25</v>
      </c>
      <c r="N807" t="s">
        <v>23</v>
      </c>
      <c r="O807" t="s">
        <v>16</v>
      </c>
    </row>
    <row r="808" spans="1:15" x14ac:dyDescent="0.45">
      <c r="A808">
        <v>42676151</v>
      </c>
      <c r="B808" s="4">
        <v>44177</v>
      </c>
      <c r="C808">
        <v>3298089</v>
      </c>
      <c r="D808">
        <v>12849</v>
      </c>
      <c r="E808" t="s">
        <v>200</v>
      </c>
      <c r="F808" t="s">
        <v>151</v>
      </c>
      <c r="G808" t="s">
        <v>154</v>
      </c>
      <c r="H808">
        <v>3</v>
      </c>
      <c r="I808" s="5">
        <v>255.45378151260505</v>
      </c>
      <c r="J808" s="5">
        <f t="shared" si="12"/>
        <v>766.36134453781517</v>
      </c>
      <c r="K808" s="6" t="s">
        <v>140</v>
      </c>
      <c r="L808" s="6" t="s">
        <v>21</v>
      </c>
      <c r="M808" s="6" t="s">
        <v>25</v>
      </c>
      <c r="N808" t="s">
        <v>23</v>
      </c>
      <c r="O808" t="s">
        <v>16</v>
      </c>
    </row>
    <row r="809" spans="1:15" x14ac:dyDescent="0.45">
      <c r="A809">
        <v>73860855</v>
      </c>
      <c r="B809" s="4">
        <v>44176</v>
      </c>
      <c r="C809">
        <v>6023055</v>
      </c>
      <c r="D809">
        <v>13685</v>
      </c>
      <c r="E809" t="s">
        <v>181</v>
      </c>
      <c r="F809" t="s">
        <v>152</v>
      </c>
      <c r="G809" t="s">
        <v>155</v>
      </c>
      <c r="H809">
        <v>2</v>
      </c>
      <c r="I809" s="5">
        <v>122.68067226890757</v>
      </c>
      <c r="J809" s="5">
        <f t="shared" si="12"/>
        <v>245.36134453781514</v>
      </c>
      <c r="K809" s="6">
        <v>21493</v>
      </c>
      <c r="L809" s="6" t="s">
        <v>19</v>
      </c>
      <c r="M809" s="6" t="s">
        <v>34</v>
      </c>
      <c r="N809" t="s">
        <v>15</v>
      </c>
      <c r="O809" t="s">
        <v>18</v>
      </c>
    </row>
    <row r="810" spans="1:15" x14ac:dyDescent="0.45">
      <c r="A810">
        <v>46607700</v>
      </c>
      <c r="B810" s="4">
        <v>44176</v>
      </c>
      <c r="C810">
        <v>9517005</v>
      </c>
      <c r="D810">
        <v>11036</v>
      </c>
      <c r="E810" t="s">
        <v>227</v>
      </c>
      <c r="F810" t="s">
        <v>150</v>
      </c>
      <c r="G810" t="s">
        <v>155</v>
      </c>
      <c r="H810">
        <v>2</v>
      </c>
      <c r="I810" s="5">
        <v>68.058823529411768</v>
      </c>
      <c r="J810" s="5">
        <f t="shared" si="12"/>
        <v>136.11764705882354</v>
      </c>
      <c r="K810" s="6">
        <v>42651</v>
      </c>
      <c r="L810" s="6" t="s">
        <v>28</v>
      </c>
      <c r="M810" s="6" t="s">
        <v>29</v>
      </c>
      <c r="N810" t="s">
        <v>17</v>
      </c>
      <c r="O810" t="s">
        <v>16</v>
      </c>
    </row>
    <row r="811" spans="1:15" x14ac:dyDescent="0.45">
      <c r="A811">
        <v>46607700</v>
      </c>
      <c r="B811" s="4">
        <v>44176</v>
      </c>
      <c r="C811">
        <v>9517005</v>
      </c>
      <c r="D811">
        <v>12725</v>
      </c>
      <c r="E811" t="s">
        <v>220</v>
      </c>
      <c r="F811" t="s">
        <v>151</v>
      </c>
      <c r="G811" t="s">
        <v>154</v>
      </c>
      <c r="H811">
        <v>3</v>
      </c>
      <c r="I811" s="5">
        <v>263.85714285714289</v>
      </c>
      <c r="J811" s="5">
        <f t="shared" si="12"/>
        <v>791.57142857142867</v>
      </c>
      <c r="K811" s="6">
        <v>42651</v>
      </c>
      <c r="L811" s="6" t="s">
        <v>28</v>
      </c>
      <c r="M811" s="6" t="s">
        <v>29</v>
      </c>
      <c r="N811" t="s">
        <v>17</v>
      </c>
      <c r="O811" t="s">
        <v>16</v>
      </c>
    </row>
    <row r="812" spans="1:15" x14ac:dyDescent="0.45">
      <c r="A812">
        <v>46607700</v>
      </c>
      <c r="B812" s="4">
        <v>44176</v>
      </c>
      <c r="C812">
        <v>9517005</v>
      </c>
      <c r="D812">
        <v>13355</v>
      </c>
      <c r="E812" t="s">
        <v>224</v>
      </c>
      <c r="F812" t="s">
        <v>152</v>
      </c>
      <c r="G812" t="s">
        <v>154</v>
      </c>
      <c r="H812">
        <v>3</v>
      </c>
      <c r="I812" s="5">
        <v>123.52100840336136</v>
      </c>
      <c r="J812" s="5">
        <f t="shared" si="12"/>
        <v>370.56302521008411</v>
      </c>
      <c r="K812" s="6">
        <v>42651</v>
      </c>
      <c r="L812" s="6" t="s">
        <v>28</v>
      </c>
      <c r="M812" s="6" t="s">
        <v>29</v>
      </c>
      <c r="N812" t="s">
        <v>17</v>
      </c>
      <c r="O812" t="s">
        <v>16</v>
      </c>
    </row>
    <row r="813" spans="1:15" x14ac:dyDescent="0.45">
      <c r="A813">
        <v>33441613</v>
      </c>
      <c r="B813" s="4">
        <v>44176</v>
      </c>
      <c r="C813">
        <v>6979286</v>
      </c>
      <c r="D813">
        <v>11969</v>
      </c>
      <c r="E813" t="s">
        <v>195</v>
      </c>
      <c r="F813" t="s">
        <v>150</v>
      </c>
      <c r="G813" t="s">
        <v>155</v>
      </c>
      <c r="H813">
        <v>2</v>
      </c>
      <c r="I813" s="5">
        <v>66.378151260504197</v>
      </c>
      <c r="J813" s="5">
        <f t="shared" si="12"/>
        <v>132.75630252100839</v>
      </c>
      <c r="K813" s="6">
        <v>39218</v>
      </c>
      <c r="L813" s="6" t="s">
        <v>21</v>
      </c>
      <c r="M813" s="6" t="s">
        <v>33</v>
      </c>
      <c r="N813" t="s">
        <v>32</v>
      </c>
      <c r="O813" t="s">
        <v>16</v>
      </c>
    </row>
    <row r="814" spans="1:15" x14ac:dyDescent="0.45">
      <c r="A814">
        <v>33441613</v>
      </c>
      <c r="B814" s="4">
        <v>44176</v>
      </c>
      <c r="C814">
        <v>6979286</v>
      </c>
      <c r="D814">
        <v>11431</v>
      </c>
      <c r="E814" t="s">
        <v>209</v>
      </c>
      <c r="F814" t="s">
        <v>150</v>
      </c>
      <c r="G814" t="s">
        <v>155</v>
      </c>
      <c r="H814">
        <v>2</v>
      </c>
      <c r="I814" s="5">
        <v>63.857142857142854</v>
      </c>
      <c r="J814" s="5">
        <f t="shared" si="12"/>
        <v>127.71428571428571</v>
      </c>
      <c r="K814" s="6">
        <v>39218</v>
      </c>
      <c r="L814" s="6" t="s">
        <v>21</v>
      </c>
      <c r="M814" s="6" t="s">
        <v>33</v>
      </c>
      <c r="N814" t="s">
        <v>32</v>
      </c>
      <c r="O814" t="s">
        <v>16</v>
      </c>
    </row>
    <row r="815" spans="1:15" x14ac:dyDescent="0.45">
      <c r="A815">
        <v>33441613</v>
      </c>
      <c r="B815" s="4">
        <v>44176</v>
      </c>
      <c r="C815">
        <v>6979286</v>
      </c>
      <c r="D815">
        <v>12153</v>
      </c>
      <c r="E815" t="s">
        <v>230</v>
      </c>
      <c r="F815" t="s">
        <v>151</v>
      </c>
      <c r="G815" t="s">
        <v>154</v>
      </c>
      <c r="H815">
        <v>2</v>
      </c>
      <c r="I815" s="5">
        <v>247.89075630252103</v>
      </c>
      <c r="J815" s="5">
        <f t="shared" si="12"/>
        <v>495.78151260504205</v>
      </c>
      <c r="K815" s="6">
        <v>39218</v>
      </c>
      <c r="L815" s="6" t="s">
        <v>21</v>
      </c>
      <c r="M815" s="6" t="s">
        <v>33</v>
      </c>
      <c r="N815" t="s">
        <v>32</v>
      </c>
      <c r="O815" t="s">
        <v>16</v>
      </c>
    </row>
    <row r="816" spans="1:15" x14ac:dyDescent="0.45">
      <c r="A816">
        <v>42506624</v>
      </c>
      <c r="B816" s="4">
        <v>44175</v>
      </c>
      <c r="C816">
        <v>8760655</v>
      </c>
      <c r="D816">
        <v>11310</v>
      </c>
      <c r="E816" t="s">
        <v>211</v>
      </c>
      <c r="F816" t="s">
        <v>150</v>
      </c>
      <c r="G816" t="s">
        <v>154</v>
      </c>
      <c r="H816">
        <v>2</v>
      </c>
      <c r="I816" s="5">
        <v>71.420168067226896</v>
      </c>
      <c r="J816" s="5">
        <f t="shared" si="12"/>
        <v>142.84033613445379</v>
      </c>
      <c r="K816" s="6" t="s">
        <v>48</v>
      </c>
      <c r="L816" s="6" t="s">
        <v>21</v>
      </c>
      <c r="M816" s="6" t="s">
        <v>25</v>
      </c>
      <c r="N816" t="s">
        <v>32</v>
      </c>
      <c r="O816" t="s">
        <v>16</v>
      </c>
    </row>
    <row r="817" spans="1:15" x14ac:dyDescent="0.45">
      <c r="A817">
        <v>42506624</v>
      </c>
      <c r="B817" s="4">
        <v>44175</v>
      </c>
      <c r="C817">
        <v>8760655</v>
      </c>
      <c r="D817">
        <v>11156</v>
      </c>
      <c r="E817" t="s">
        <v>193</v>
      </c>
      <c r="F817" t="s">
        <v>150</v>
      </c>
      <c r="G817" t="s">
        <v>154</v>
      </c>
      <c r="H817">
        <v>3</v>
      </c>
      <c r="I817" s="5">
        <v>74.78151260504201</v>
      </c>
      <c r="J817" s="5">
        <f t="shared" si="12"/>
        <v>224.34453781512605</v>
      </c>
      <c r="K817" s="6" t="s">
        <v>48</v>
      </c>
      <c r="L817" s="6" t="s">
        <v>21</v>
      </c>
      <c r="M817" s="6" t="s">
        <v>25</v>
      </c>
      <c r="N817" t="s">
        <v>32</v>
      </c>
      <c r="O817" t="s">
        <v>16</v>
      </c>
    </row>
    <row r="818" spans="1:15" x14ac:dyDescent="0.45">
      <c r="A818">
        <v>42506624</v>
      </c>
      <c r="B818" s="4">
        <v>44175</v>
      </c>
      <c r="C818">
        <v>8760655</v>
      </c>
      <c r="D818">
        <v>12153</v>
      </c>
      <c r="E818" t="s">
        <v>230</v>
      </c>
      <c r="F818" t="s">
        <v>151</v>
      </c>
      <c r="G818" t="s">
        <v>154</v>
      </c>
      <c r="H818">
        <v>3</v>
      </c>
      <c r="I818" s="5">
        <v>247.89075630252103</v>
      </c>
      <c r="J818" s="5">
        <f t="shared" si="12"/>
        <v>743.67226890756308</v>
      </c>
      <c r="K818" s="6" t="s">
        <v>48</v>
      </c>
      <c r="L818" s="6" t="s">
        <v>21</v>
      </c>
      <c r="M818" s="6" t="s">
        <v>25</v>
      </c>
      <c r="N818" t="s">
        <v>32</v>
      </c>
      <c r="O818" t="s">
        <v>16</v>
      </c>
    </row>
    <row r="819" spans="1:15" x14ac:dyDescent="0.45">
      <c r="A819">
        <v>42506624</v>
      </c>
      <c r="B819" s="4">
        <v>44175</v>
      </c>
      <c r="C819">
        <v>8760655</v>
      </c>
      <c r="D819">
        <v>12735</v>
      </c>
      <c r="E819" t="s">
        <v>231</v>
      </c>
      <c r="F819" t="s">
        <v>151</v>
      </c>
      <c r="G819" t="s">
        <v>155</v>
      </c>
      <c r="H819">
        <v>2</v>
      </c>
      <c r="I819" s="5">
        <v>268.05882352941177</v>
      </c>
      <c r="J819" s="5">
        <f t="shared" si="12"/>
        <v>536.11764705882354</v>
      </c>
      <c r="K819" s="6" t="s">
        <v>48</v>
      </c>
      <c r="L819" s="6" t="s">
        <v>21</v>
      </c>
      <c r="M819" s="6" t="s">
        <v>25</v>
      </c>
      <c r="N819" t="s">
        <v>32</v>
      </c>
      <c r="O819" t="s">
        <v>16</v>
      </c>
    </row>
    <row r="820" spans="1:15" x14ac:dyDescent="0.45">
      <c r="A820">
        <v>42506624</v>
      </c>
      <c r="B820" s="4">
        <v>44175</v>
      </c>
      <c r="C820">
        <v>8760655</v>
      </c>
      <c r="D820">
        <v>13111</v>
      </c>
      <c r="E820" t="s">
        <v>178</v>
      </c>
      <c r="F820" t="s">
        <v>152</v>
      </c>
      <c r="G820" t="s">
        <v>155</v>
      </c>
      <c r="H820">
        <v>2</v>
      </c>
      <c r="I820" s="5">
        <v>113.43697478991598</v>
      </c>
      <c r="J820" s="5">
        <f t="shared" si="12"/>
        <v>226.87394957983196</v>
      </c>
      <c r="K820" s="6" t="s">
        <v>48</v>
      </c>
      <c r="L820" s="6" t="s">
        <v>21</v>
      </c>
      <c r="M820" s="6" t="s">
        <v>25</v>
      </c>
      <c r="N820" t="s">
        <v>32</v>
      </c>
      <c r="O820" t="s">
        <v>16</v>
      </c>
    </row>
    <row r="821" spans="1:15" x14ac:dyDescent="0.45">
      <c r="A821">
        <v>23549178</v>
      </c>
      <c r="B821" s="4">
        <v>44175</v>
      </c>
      <c r="C821">
        <v>9914382</v>
      </c>
      <c r="D821">
        <v>13071</v>
      </c>
      <c r="E821" t="s">
        <v>180</v>
      </c>
      <c r="F821" t="s">
        <v>152</v>
      </c>
      <c r="G821" t="s">
        <v>154</v>
      </c>
      <c r="H821">
        <v>3</v>
      </c>
      <c r="I821" s="5">
        <v>122.68067226890757</v>
      </c>
      <c r="J821" s="5">
        <f t="shared" si="12"/>
        <v>368.0420168067227</v>
      </c>
      <c r="K821" s="6">
        <v>29683</v>
      </c>
      <c r="L821" s="6" t="s">
        <v>19</v>
      </c>
      <c r="M821" s="6" t="s">
        <v>20</v>
      </c>
      <c r="N821" t="s">
        <v>15</v>
      </c>
      <c r="O821" t="s">
        <v>16</v>
      </c>
    </row>
    <row r="822" spans="1:15" x14ac:dyDescent="0.45">
      <c r="A822">
        <v>96587680</v>
      </c>
      <c r="B822" s="4">
        <v>44174</v>
      </c>
      <c r="C822">
        <v>8854816</v>
      </c>
      <c r="D822">
        <v>13394</v>
      </c>
      <c r="E822" t="s">
        <v>214</v>
      </c>
      <c r="F822" t="s">
        <v>152</v>
      </c>
      <c r="G822" t="s">
        <v>154</v>
      </c>
      <c r="H822">
        <v>2</v>
      </c>
      <c r="I822" s="5">
        <v>123.52100840336136</v>
      </c>
      <c r="J822" s="5">
        <f t="shared" si="12"/>
        <v>247.04201680672273</v>
      </c>
      <c r="K822" s="6">
        <v>17154</v>
      </c>
      <c r="L822" s="6" t="s">
        <v>19</v>
      </c>
      <c r="M822" s="6" t="s">
        <v>47</v>
      </c>
      <c r="N822" t="s">
        <v>15</v>
      </c>
      <c r="O822" t="s">
        <v>57</v>
      </c>
    </row>
    <row r="823" spans="1:15" x14ac:dyDescent="0.45">
      <c r="A823">
        <v>93695133</v>
      </c>
      <c r="B823" s="4">
        <v>44173</v>
      </c>
      <c r="C823">
        <v>5064035</v>
      </c>
      <c r="D823">
        <v>10381</v>
      </c>
      <c r="E823" t="s">
        <v>205</v>
      </c>
      <c r="F823" t="s">
        <v>174</v>
      </c>
      <c r="G823" t="s">
        <v>155</v>
      </c>
      <c r="H823">
        <v>2</v>
      </c>
      <c r="I823" s="5">
        <v>132.76470588235296</v>
      </c>
      <c r="J823" s="5">
        <f t="shared" si="12"/>
        <v>265.52941176470591</v>
      </c>
      <c r="K823" s="6">
        <v>39240</v>
      </c>
      <c r="L823" s="6" t="s">
        <v>21</v>
      </c>
      <c r="M823" s="6" t="s">
        <v>33</v>
      </c>
      <c r="N823" t="s">
        <v>32</v>
      </c>
      <c r="O823" t="s">
        <v>26</v>
      </c>
    </row>
    <row r="824" spans="1:15" x14ac:dyDescent="0.45">
      <c r="A824">
        <v>57269318</v>
      </c>
      <c r="B824" s="4">
        <v>44173</v>
      </c>
      <c r="C824">
        <v>1488181</v>
      </c>
      <c r="D824">
        <v>12710</v>
      </c>
      <c r="E824" t="s">
        <v>228</v>
      </c>
      <c r="F824" t="s">
        <v>151</v>
      </c>
      <c r="G824" t="s">
        <v>155</v>
      </c>
      <c r="H824">
        <v>1</v>
      </c>
      <c r="I824" s="5">
        <v>259.65546218487395</v>
      </c>
      <c r="J824" s="5">
        <f t="shared" si="12"/>
        <v>259.65546218487395</v>
      </c>
      <c r="K824" s="6">
        <v>94227</v>
      </c>
      <c r="L824" s="6" t="s">
        <v>13</v>
      </c>
      <c r="M824" s="6" t="s">
        <v>27</v>
      </c>
      <c r="N824" t="s">
        <v>32</v>
      </c>
      <c r="O824" t="s">
        <v>16</v>
      </c>
    </row>
    <row r="825" spans="1:15" x14ac:dyDescent="0.45">
      <c r="A825">
        <v>59493688</v>
      </c>
      <c r="B825" s="4">
        <v>44173</v>
      </c>
      <c r="C825">
        <v>5347523</v>
      </c>
      <c r="D825">
        <v>12086</v>
      </c>
      <c r="E825" t="s">
        <v>206</v>
      </c>
      <c r="F825" t="s">
        <v>151</v>
      </c>
      <c r="G825" t="s">
        <v>154</v>
      </c>
      <c r="H825">
        <v>1</v>
      </c>
      <c r="I825" s="5">
        <v>248.73109243697482</v>
      </c>
      <c r="J825" s="5">
        <f t="shared" si="12"/>
        <v>248.73109243697482</v>
      </c>
      <c r="K825" s="6">
        <v>73547</v>
      </c>
      <c r="L825" s="6" t="s">
        <v>13</v>
      </c>
      <c r="M825" s="6" t="s">
        <v>14</v>
      </c>
      <c r="N825" t="s">
        <v>32</v>
      </c>
      <c r="O825" t="s">
        <v>16</v>
      </c>
    </row>
    <row r="826" spans="1:15" x14ac:dyDescent="0.45">
      <c r="A826">
        <v>59493688</v>
      </c>
      <c r="B826" s="4">
        <v>44173</v>
      </c>
      <c r="C826">
        <v>5347523</v>
      </c>
      <c r="D826">
        <v>12710</v>
      </c>
      <c r="E826" t="s">
        <v>228</v>
      </c>
      <c r="F826" t="s">
        <v>151</v>
      </c>
      <c r="G826" t="s">
        <v>155</v>
      </c>
      <c r="H826">
        <v>2</v>
      </c>
      <c r="I826" s="5">
        <v>259.65546218487395</v>
      </c>
      <c r="J826" s="5">
        <f t="shared" si="12"/>
        <v>519.31092436974791</v>
      </c>
      <c r="K826" s="6">
        <v>73547</v>
      </c>
      <c r="L826" s="6" t="s">
        <v>13</v>
      </c>
      <c r="M826" s="6" t="s">
        <v>14</v>
      </c>
      <c r="N826" t="s">
        <v>32</v>
      </c>
      <c r="O826" t="s">
        <v>16</v>
      </c>
    </row>
    <row r="827" spans="1:15" x14ac:dyDescent="0.45">
      <c r="A827">
        <v>77414957</v>
      </c>
      <c r="B827" s="4">
        <v>44173</v>
      </c>
      <c r="C827">
        <v>9620216</v>
      </c>
      <c r="D827">
        <v>13394</v>
      </c>
      <c r="E827" t="s">
        <v>214</v>
      </c>
      <c r="F827" t="s">
        <v>152</v>
      </c>
      <c r="G827" t="s">
        <v>154</v>
      </c>
      <c r="H827">
        <v>2</v>
      </c>
      <c r="I827" s="5">
        <v>123.52100840336136</v>
      </c>
      <c r="J827" s="5">
        <f t="shared" si="12"/>
        <v>247.04201680672273</v>
      </c>
      <c r="K827" s="6">
        <v>92242</v>
      </c>
      <c r="L827" s="6" t="s">
        <v>13</v>
      </c>
      <c r="M827" s="6" t="s">
        <v>27</v>
      </c>
      <c r="N827" t="s">
        <v>32</v>
      </c>
      <c r="O827" t="s">
        <v>18</v>
      </c>
    </row>
    <row r="828" spans="1:15" x14ac:dyDescent="0.45">
      <c r="A828">
        <v>21451724</v>
      </c>
      <c r="B828" s="4">
        <v>44173</v>
      </c>
      <c r="C828">
        <v>1777559</v>
      </c>
      <c r="D828">
        <v>10381</v>
      </c>
      <c r="E828" t="s">
        <v>205</v>
      </c>
      <c r="F828" t="s">
        <v>174</v>
      </c>
      <c r="G828" t="s">
        <v>155</v>
      </c>
      <c r="H828">
        <v>3</v>
      </c>
      <c r="I828" s="5">
        <v>132.76470588235296</v>
      </c>
      <c r="J828" s="5">
        <f t="shared" si="12"/>
        <v>398.2941176470589</v>
      </c>
      <c r="K828" s="6">
        <v>32791</v>
      </c>
      <c r="L828" s="6" t="s">
        <v>28</v>
      </c>
      <c r="M828" s="6" t="s">
        <v>29</v>
      </c>
      <c r="N828" t="s">
        <v>32</v>
      </c>
      <c r="O828" t="s">
        <v>16</v>
      </c>
    </row>
    <row r="829" spans="1:15" x14ac:dyDescent="0.45">
      <c r="A829">
        <v>86665072</v>
      </c>
      <c r="B829" s="4">
        <v>44172</v>
      </c>
      <c r="C829">
        <v>6463470</v>
      </c>
      <c r="D829">
        <v>10557</v>
      </c>
      <c r="E829" t="s">
        <v>215</v>
      </c>
      <c r="F829" t="s">
        <v>174</v>
      </c>
      <c r="G829" t="s">
        <v>154</v>
      </c>
      <c r="H829">
        <v>3</v>
      </c>
      <c r="I829" s="5">
        <v>132.76470588235296</v>
      </c>
      <c r="J829" s="5">
        <f t="shared" si="12"/>
        <v>398.2941176470589</v>
      </c>
      <c r="K829" s="6">
        <v>51643</v>
      </c>
      <c r="L829" s="6" t="s">
        <v>28</v>
      </c>
      <c r="M829" s="6" t="s">
        <v>29</v>
      </c>
      <c r="N829" t="s">
        <v>17</v>
      </c>
      <c r="O829" t="s">
        <v>18</v>
      </c>
    </row>
    <row r="830" spans="1:15" x14ac:dyDescent="0.45">
      <c r="A830">
        <v>28217490</v>
      </c>
      <c r="B830" s="4">
        <v>44172</v>
      </c>
      <c r="C830">
        <v>3084062</v>
      </c>
      <c r="D830">
        <v>13583</v>
      </c>
      <c r="E830" t="s">
        <v>184</v>
      </c>
      <c r="F830" t="s">
        <v>152</v>
      </c>
      <c r="G830" t="s">
        <v>154</v>
      </c>
      <c r="H830">
        <v>3</v>
      </c>
      <c r="I830" s="5">
        <v>110.07563025210085</v>
      </c>
      <c r="J830" s="5">
        <f t="shared" si="12"/>
        <v>330.22689075630257</v>
      </c>
      <c r="K830" s="6">
        <v>86551</v>
      </c>
      <c r="L830" s="6" t="s">
        <v>13</v>
      </c>
      <c r="M830" s="6" t="s">
        <v>27</v>
      </c>
      <c r="N830" t="s">
        <v>32</v>
      </c>
      <c r="O830" t="s">
        <v>16</v>
      </c>
    </row>
    <row r="831" spans="1:15" x14ac:dyDescent="0.45">
      <c r="A831">
        <v>28217490</v>
      </c>
      <c r="B831" s="4">
        <v>44172</v>
      </c>
      <c r="C831">
        <v>3084062</v>
      </c>
      <c r="D831">
        <v>13405</v>
      </c>
      <c r="E831" t="s">
        <v>221</v>
      </c>
      <c r="F831" t="s">
        <v>152</v>
      </c>
      <c r="G831" t="s">
        <v>155</v>
      </c>
      <c r="H831">
        <v>2</v>
      </c>
      <c r="I831" s="5">
        <v>116.79831932773111</v>
      </c>
      <c r="J831" s="5">
        <f t="shared" si="12"/>
        <v>233.59663865546221</v>
      </c>
      <c r="K831" s="6">
        <v>86551</v>
      </c>
      <c r="L831" s="6" t="s">
        <v>13</v>
      </c>
      <c r="M831" s="6" t="s">
        <v>27</v>
      </c>
      <c r="N831" t="s">
        <v>32</v>
      </c>
      <c r="O831" t="s">
        <v>16</v>
      </c>
    </row>
    <row r="832" spans="1:15" x14ac:dyDescent="0.45">
      <c r="A832">
        <v>14187124</v>
      </c>
      <c r="B832" s="4">
        <v>44172</v>
      </c>
      <c r="C832">
        <v>1758106</v>
      </c>
      <c r="D832">
        <v>10538</v>
      </c>
      <c r="E832" t="s">
        <v>226</v>
      </c>
      <c r="F832" t="s">
        <v>174</v>
      </c>
      <c r="G832" t="s">
        <v>154</v>
      </c>
      <c r="H832">
        <v>2</v>
      </c>
      <c r="I832" s="5">
        <v>130.24369747899161</v>
      </c>
      <c r="J832" s="5">
        <f t="shared" si="12"/>
        <v>260.48739495798321</v>
      </c>
      <c r="K832" s="6">
        <v>31535</v>
      </c>
      <c r="L832" s="6" t="s">
        <v>19</v>
      </c>
      <c r="M832" s="6" t="s">
        <v>20</v>
      </c>
      <c r="N832" t="s">
        <v>35</v>
      </c>
      <c r="O832" t="s">
        <v>16</v>
      </c>
    </row>
    <row r="833" spans="1:15" x14ac:dyDescent="0.45">
      <c r="A833">
        <v>14187124</v>
      </c>
      <c r="B833" s="4">
        <v>44172</v>
      </c>
      <c r="C833">
        <v>1758106</v>
      </c>
      <c r="D833">
        <v>12098</v>
      </c>
      <c r="E833" t="s">
        <v>212</v>
      </c>
      <c r="F833" t="s">
        <v>151</v>
      </c>
      <c r="G833" t="s">
        <v>154</v>
      </c>
      <c r="H833">
        <v>2</v>
      </c>
      <c r="I833" s="5">
        <v>257.97478991596643</v>
      </c>
      <c r="J833" s="5">
        <f t="shared" si="12"/>
        <v>515.94957983193285</v>
      </c>
      <c r="K833" s="6">
        <v>31535</v>
      </c>
      <c r="L833" s="6" t="s">
        <v>19</v>
      </c>
      <c r="M833" s="6" t="s">
        <v>20</v>
      </c>
      <c r="N833" t="s">
        <v>35</v>
      </c>
      <c r="O833" t="s">
        <v>16</v>
      </c>
    </row>
    <row r="834" spans="1:15" x14ac:dyDescent="0.45">
      <c r="A834">
        <v>14187124</v>
      </c>
      <c r="B834" s="4">
        <v>44172</v>
      </c>
      <c r="C834">
        <v>1758106</v>
      </c>
      <c r="D834">
        <v>13651</v>
      </c>
      <c r="E834" t="s">
        <v>197</v>
      </c>
      <c r="F834" t="s">
        <v>152</v>
      </c>
      <c r="G834" t="s">
        <v>154</v>
      </c>
      <c r="H834">
        <v>2</v>
      </c>
      <c r="I834" s="5">
        <v>112.5966386554622</v>
      </c>
      <c r="J834" s="5">
        <f t="shared" ref="J834:J897" si="13">H834*I834</f>
        <v>225.1932773109244</v>
      </c>
      <c r="K834" s="6">
        <v>31535</v>
      </c>
      <c r="L834" s="6" t="s">
        <v>19</v>
      </c>
      <c r="M834" s="6" t="s">
        <v>20</v>
      </c>
      <c r="N834" t="s">
        <v>35</v>
      </c>
      <c r="O834" t="s">
        <v>16</v>
      </c>
    </row>
    <row r="835" spans="1:15" x14ac:dyDescent="0.45">
      <c r="A835">
        <v>61037448</v>
      </c>
      <c r="B835" s="4">
        <v>44171</v>
      </c>
      <c r="C835">
        <v>6637326</v>
      </c>
      <c r="D835">
        <v>10352</v>
      </c>
      <c r="E835" t="s">
        <v>199</v>
      </c>
      <c r="F835" t="s">
        <v>174</v>
      </c>
      <c r="G835" t="s">
        <v>154</v>
      </c>
      <c r="H835">
        <v>2</v>
      </c>
      <c r="I835" s="5">
        <v>127.72268907563027</v>
      </c>
      <c r="J835" s="5">
        <f t="shared" si="13"/>
        <v>255.44537815126054</v>
      </c>
      <c r="K835" s="6">
        <v>27318</v>
      </c>
      <c r="L835" s="6" t="s">
        <v>19</v>
      </c>
      <c r="M835" s="6" t="s">
        <v>20</v>
      </c>
      <c r="N835" t="s">
        <v>32</v>
      </c>
      <c r="O835" t="s">
        <v>16</v>
      </c>
    </row>
    <row r="836" spans="1:15" x14ac:dyDescent="0.45">
      <c r="A836">
        <v>61037448</v>
      </c>
      <c r="B836" s="4">
        <v>44171</v>
      </c>
      <c r="C836">
        <v>6637326</v>
      </c>
      <c r="D836">
        <v>12153</v>
      </c>
      <c r="E836" t="s">
        <v>230</v>
      </c>
      <c r="F836" t="s">
        <v>151</v>
      </c>
      <c r="G836" t="s">
        <v>154</v>
      </c>
      <c r="H836">
        <v>2</v>
      </c>
      <c r="I836" s="5">
        <v>247.89075630252103</v>
      </c>
      <c r="J836" s="5">
        <f t="shared" si="13"/>
        <v>495.78151260504205</v>
      </c>
      <c r="K836" s="6">
        <v>27318</v>
      </c>
      <c r="L836" s="6" t="s">
        <v>19</v>
      </c>
      <c r="M836" s="6" t="s">
        <v>20</v>
      </c>
      <c r="N836" t="s">
        <v>32</v>
      </c>
      <c r="O836" t="s">
        <v>16</v>
      </c>
    </row>
    <row r="837" spans="1:15" x14ac:dyDescent="0.45">
      <c r="A837">
        <v>61037448</v>
      </c>
      <c r="B837" s="4">
        <v>44171</v>
      </c>
      <c r="C837">
        <v>6637326</v>
      </c>
      <c r="D837">
        <v>13397</v>
      </c>
      <c r="E837" t="s">
        <v>219</v>
      </c>
      <c r="F837" t="s">
        <v>152</v>
      </c>
      <c r="G837" t="s">
        <v>155</v>
      </c>
      <c r="H837">
        <v>3</v>
      </c>
      <c r="I837" s="5">
        <v>117.63865546218489</v>
      </c>
      <c r="J837" s="5">
        <f t="shared" si="13"/>
        <v>352.91596638655466</v>
      </c>
      <c r="K837" s="6">
        <v>27318</v>
      </c>
      <c r="L837" s="6" t="s">
        <v>19</v>
      </c>
      <c r="M837" s="6" t="s">
        <v>20</v>
      </c>
      <c r="N837" t="s">
        <v>32</v>
      </c>
      <c r="O837" t="s">
        <v>16</v>
      </c>
    </row>
    <row r="838" spans="1:15" x14ac:dyDescent="0.45">
      <c r="A838">
        <v>37746797</v>
      </c>
      <c r="B838" s="4">
        <v>44170</v>
      </c>
      <c r="C838">
        <v>7326770</v>
      </c>
      <c r="D838">
        <v>10181</v>
      </c>
      <c r="E838" t="s">
        <v>189</v>
      </c>
      <c r="F838" t="s">
        <v>174</v>
      </c>
      <c r="G838" t="s">
        <v>154</v>
      </c>
      <c r="H838">
        <v>2</v>
      </c>
      <c r="I838" s="5">
        <v>134.44537815126051</v>
      </c>
      <c r="J838" s="5">
        <f t="shared" si="13"/>
        <v>268.89075630252103</v>
      </c>
      <c r="K838" s="6">
        <v>18528</v>
      </c>
      <c r="L838" s="6" t="s">
        <v>19</v>
      </c>
      <c r="M838" s="6" t="s">
        <v>47</v>
      </c>
      <c r="N838" t="s">
        <v>32</v>
      </c>
      <c r="O838" t="s">
        <v>16</v>
      </c>
    </row>
    <row r="839" spans="1:15" x14ac:dyDescent="0.45">
      <c r="A839">
        <v>37746797</v>
      </c>
      <c r="B839" s="4">
        <v>44170</v>
      </c>
      <c r="C839">
        <v>7326770</v>
      </c>
      <c r="D839">
        <v>11400</v>
      </c>
      <c r="E839" t="s">
        <v>204</v>
      </c>
      <c r="F839" t="s">
        <v>150</v>
      </c>
      <c r="G839" t="s">
        <v>155</v>
      </c>
      <c r="H839">
        <v>2</v>
      </c>
      <c r="I839" s="5">
        <v>63.857142857142854</v>
      </c>
      <c r="J839" s="5">
        <f t="shared" si="13"/>
        <v>127.71428571428571</v>
      </c>
      <c r="K839" s="6">
        <v>18528</v>
      </c>
      <c r="L839" s="6" t="s">
        <v>19</v>
      </c>
      <c r="M839" s="6" t="s">
        <v>47</v>
      </c>
      <c r="N839" t="s">
        <v>32</v>
      </c>
      <c r="O839" t="s">
        <v>16</v>
      </c>
    </row>
    <row r="840" spans="1:15" x14ac:dyDescent="0.45">
      <c r="A840">
        <v>37746797</v>
      </c>
      <c r="B840" s="4">
        <v>44170</v>
      </c>
      <c r="C840">
        <v>7326770</v>
      </c>
      <c r="D840">
        <v>13653</v>
      </c>
      <c r="E840" t="s">
        <v>196</v>
      </c>
      <c r="F840" t="s">
        <v>152</v>
      </c>
      <c r="G840" t="s">
        <v>155</v>
      </c>
      <c r="H840">
        <v>2</v>
      </c>
      <c r="I840" s="5">
        <v>121.00000000000001</v>
      </c>
      <c r="J840" s="5">
        <f t="shared" si="13"/>
        <v>242.00000000000003</v>
      </c>
      <c r="K840" s="6">
        <v>18528</v>
      </c>
      <c r="L840" s="6" t="s">
        <v>19</v>
      </c>
      <c r="M840" s="6" t="s">
        <v>47</v>
      </c>
      <c r="N840" t="s">
        <v>32</v>
      </c>
      <c r="O840" t="s">
        <v>16</v>
      </c>
    </row>
    <row r="841" spans="1:15" x14ac:dyDescent="0.45">
      <c r="A841">
        <v>51211974</v>
      </c>
      <c r="B841" s="4">
        <v>44170</v>
      </c>
      <c r="C841">
        <v>9724718</v>
      </c>
      <c r="D841">
        <v>13651</v>
      </c>
      <c r="E841" t="s">
        <v>197</v>
      </c>
      <c r="F841" t="s">
        <v>152</v>
      </c>
      <c r="G841" t="s">
        <v>154</v>
      </c>
      <c r="H841">
        <v>2</v>
      </c>
      <c r="I841" s="5">
        <v>112.5966386554622</v>
      </c>
      <c r="J841" s="5">
        <f t="shared" si="13"/>
        <v>225.1932773109244</v>
      </c>
      <c r="K841" s="6">
        <v>97816</v>
      </c>
      <c r="L841" s="6" t="s">
        <v>13</v>
      </c>
      <c r="M841" s="6" t="s">
        <v>27</v>
      </c>
      <c r="N841" t="s">
        <v>17</v>
      </c>
      <c r="O841" t="s">
        <v>16</v>
      </c>
    </row>
    <row r="842" spans="1:15" x14ac:dyDescent="0.45">
      <c r="A842">
        <v>28508850</v>
      </c>
      <c r="B842" s="4">
        <v>44170</v>
      </c>
      <c r="C842">
        <v>5288040</v>
      </c>
      <c r="D842">
        <v>10198</v>
      </c>
      <c r="E842" t="s">
        <v>222</v>
      </c>
      <c r="F842" t="s">
        <v>174</v>
      </c>
      <c r="G842" t="s">
        <v>155</v>
      </c>
      <c r="H842">
        <v>2</v>
      </c>
      <c r="I842" s="5">
        <v>130.24369747899161</v>
      </c>
      <c r="J842" s="5">
        <f t="shared" si="13"/>
        <v>260.48739495798321</v>
      </c>
      <c r="K842" s="6">
        <v>67098</v>
      </c>
      <c r="L842" s="6" t="s">
        <v>28</v>
      </c>
      <c r="M842" s="6" t="s">
        <v>36</v>
      </c>
      <c r="N842" t="s">
        <v>15</v>
      </c>
      <c r="O842" t="s">
        <v>16</v>
      </c>
    </row>
    <row r="843" spans="1:15" x14ac:dyDescent="0.45">
      <c r="A843">
        <v>28508850</v>
      </c>
      <c r="B843" s="4">
        <v>44170</v>
      </c>
      <c r="C843">
        <v>5288040</v>
      </c>
      <c r="D843">
        <v>10181</v>
      </c>
      <c r="E843" t="s">
        <v>189</v>
      </c>
      <c r="F843" t="s">
        <v>174</v>
      </c>
      <c r="G843" t="s">
        <v>154</v>
      </c>
      <c r="H843">
        <v>3</v>
      </c>
      <c r="I843" s="5">
        <v>134.44537815126051</v>
      </c>
      <c r="J843" s="5">
        <f t="shared" si="13"/>
        <v>403.33613445378154</v>
      </c>
      <c r="K843" s="6">
        <v>67098</v>
      </c>
      <c r="L843" s="6" t="s">
        <v>28</v>
      </c>
      <c r="M843" s="6" t="s">
        <v>36</v>
      </c>
      <c r="N843" t="s">
        <v>15</v>
      </c>
      <c r="O843" t="s">
        <v>16</v>
      </c>
    </row>
    <row r="844" spans="1:15" x14ac:dyDescent="0.45">
      <c r="A844">
        <v>28508850</v>
      </c>
      <c r="B844" s="4">
        <v>44170</v>
      </c>
      <c r="C844">
        <v>5288040</v>
      </c>
      <c r="D844">
        <v>11156</v>
      </c>
      <c r="E844" t="s">
        <v>193</v>
      </c>
      <c r="F844" t="s">
        <v>150</v>
      </c>
      <c r="G844" t="s">
        <v>154</v>
      </c>
      <c r="H844">
        <v>2</v>
      </c>
      <c r="I844" s="5">
        <v>74.78151260504201</v>
      </c>
      <c r="J844" s="5">
        <f t="shared" si="13"/>
        <v>149.56302521008402</v>
      </c>
      <c r="K844" s="6">
        <v>67098</v>
      </c>
      <c r="L844" s="6" t="s">
        <v>28</v>
      </c>
      <c r="M844" s="6" t="s">
        <v>36</v>
      </c>
      <c r="N844" t="s">
        <v>15</v>
      </c>
      <c r="O844" t="s">
        <v>16</v>
      </c>
    </row>
    <row r="845" spans="1:15" x14ac:dyDescent="0.45">
      <c r="A845">
        <v>20495619</v>
      </c>
      <c r="B845" s="4">
        <v>44169</v>
      </c>
      <c r="C845">
        <v>8015376</v>
      </c>
      <c r="D845">
        <v>12849</v>
      </c>
      <c r="E845" t="s">
        <v>200</v>
      </c>
      <c r="F845" t="s">
        <v>151</v>
      </c>
      <c r="G845" t="s">
        <v>154</v>
      </c>
      <c r="H845">
        <v>2</v>
      </c>
      <c r="I845" s="5">
        <v>255.45378151260505</v>
      </c>
      <c r="J845" s="5">
        <f t="shared" si="13"/>
        <v>510.9075630252101</v>
      </c>
      <c r="K845" s="6">
        <v>34346</v>
      </c>
      <c r="L845" s="6" t="s">
        <v>19</v>
      </c>
      <c r="M845" s="6" t="s">
        <v>20</v>
      </c>
      <c r="N845" t="s">
        <v>23</v>
      </c>
      <c r="O845" t="s">
        <v>16</v>
      </c>
    </row>
    <row r="846" spans="1:15" x14ac:dyDescent="0.45">
      <c r="A846">
        <v>19085118</v>
      </c>
      <c r="B846" s="4">
        <v>44169</v>
      </c>
      <c r="C846">
        <v>8549515</v>
      </c>
      <c r="D846">
        <v>11561</v>
      </c>
      <c r="E846" t="s">
        <v>187</v>
      </c>
      <c r="F846" t="s">
        <v>150</v>
      </c>
      <c r="G846" t="s">
        <v>154</v>
      </c>
      <c r="H846">
        <v>3</v>
      </c>
      <c r="I846" s="5">
        <v>66.378151260504197</v>
      </c>
      <c r="J846" s="5">
        <f t="shared" si="13"/>
        <v>199.1344537815126</v>
      </c>
      <c r="K846" s="6">
        <v>99894</v>
      </c>
      <c r="L846" s="6" t="s">
        <v>21</v>
      </c>
      <c r="M846" s="6" t="s">
        <v>22</v>
      </c>
      <c r="N846" t="s">
        <v>17</v>
      </c>
      <c r="O846" t="s">
        <v>16</v>
      </c>
    </row>
    <row r="847" spans="1:15" x14ac:dyDescent="0.45">
      <c r="A847">
        <v>14853768</v>
      </c>
      <c r="B847" s="4">
        <v>44169</v>
      </c>
      <c r="C847">
        <v>4783528</v>
      </c>
      <c r="D847">
        <v>11310</v>
      </c>
      <c r="E847" t="s">
        <v>211</v>
      </c>
      <c r="F847" t="s">
        <v>150</v>
      </c>
      <c r="G847" t="s">
        <v>154</v>
      </c>
      <c r="H847">
        <v>3</v>
      </c>
      <c r="I847" s="5">
        <v>71.420168067226896</v>
      </c>
      <c r="J847" s="5">
        <f t="shared" si="13"/>
        <v>214.2605042016807</v>
      </c>
      <c r="K847" s="6" t="s">
        <v>59</v>
      </c>
      <c r="L847" s="6" t="s">
        <v>21</v>
      </c>
      <c r="M847" s="6" t="s">
        <v>25</v>
      </c>
      <c r="N847" t="s">
        <v>32</v>
      </c>
      <c r="O847" t="s">
        <v>16</v>
      </c>
    </row>
    <row r="848" spans="1:15" x14ac:dyDescent="0.45">
      <c r="A848">
        <v>14853768</v>
      </c>
      <c r="B848" s="4">
        <v>44169</v>
      </c>
      <c r="C848">
        <v>4783528</v>
      </c>
      <c r="D848">
        <v>11040</v>
      </c>
      <c r="E848" t="s">
        <v>191</v>
      </c>
      <c r="F848" t="s">
        <v>150</v>
      </c>
      <c r="G848" t="s">
        <v>155</v>
      </c>
      <c r="H848">
        <v>3</v>
      </c>
      <c r="I848" s="5">
        <v>65.537815126050418</v>
      </c>
      <c r="J848" s="5">
        <f t="shared" si="13"/>
        <v>196.61344537815125</v>
      </c>
      <c r="K848" s="6" t="s">
        <v>59</v>
      </c>
      <c r="L848" s="6" t="s">
        <v>21</v>
      </c>
      <c r="M848" s="6" t="s">
        <v>25</v>
      </c>
      <c r="N848" t="s">
        <v>32</v>
      </c>
      <c r="O848" t="s">
        <v>16</v>
      </c>
    </row>
    <row r="849" spans="1:15" x14ac:dyDescent="0.45">
      <c r="A849">
        <v>14853768</v>
      </c>
      <c r="B849" s="4">
        <v>44169</v>
      </c>
      <c r="C849">
        <v>4783528</v>
      </c>
      <c r="D849">
        <v>13685</v>
      </c>
      <c r="E849" t="s">
        <v>181</v>
      </c>
      <c r="F849" t="s">
        <v>152</v>
      </c>
      <c r="G849" t="s">
        <v>155</v>
      </c>
      <c r="H849">
        <v>2</v>
      </c>
      <c r="I849" s="5">
        <v>122.68067226890757</v>
      </c>
      <c r="J849" s="5">
        <f t="shared" si="13"/>
        <v>245.36134453781514</v>
      </c>
      <c r="K849" s="6" t="s">
        <v>59</v>
      </c>
      <c r="L849" s="6" t="s">
        <v>21</v>
      </c>
      <c r="M849" s="6" t="s">
        <v>25</v>
      </c>
      <c r="N849" t="s">
        <v>32</v>
      </c>
      <c r="O849" t="s">
        <v>16</v>
      </c>
    </row>
    <row r="850" spans="1:15" x14ac:dyDescent="0.45">
      <c r="A850">
        <v>12744020</v>
      </c>
      <c r="B850" s="4">
        <v>44168</v>
      </c>
      <c r="C850">
        <v>9844796</v>
      </c>
      <c r="D850">
        <v>13302</v>
      </c>
      <c r="E850" t="s">
        <v>203</v>
      </c>
      <c r="F850" t="s">
        <v>152</v>
      </c>
      <c r="G850" t="s">
        <v>155</v>
      </c>
      <c r="H850">
        <v>2</v>
      </c>
      <c r="I850" s="5">
        <v>121.00000000000001</v>
      </c>
      <c r="J850" s="5">
        <f t="shared" si="13"/>
        <v>242.00000000000003</v>
      </c>
      <c r="K850" s="6">
        <v>69214</v>
      </c>
      <c r="L850" s="6" t="s">
        <v>13</v>
      </c>
      <c r="M850" s="6" t="s">
        <v>14</v>
      </c>
      <c r="N850" t="s">
        <v>32</v>
      </c>
      <c r="O850" t="s">
        <v>16</v>
      </c>
    </row>
    <row r="851" spans="1:15" x14ac:dyDescent="0.45">
      <c r="A851">
        <v>12744020</v>
      </c>
      <c r="B851" s="4">
        <v>44168</v>
      </c>
      <c r="C851">
        <v>9844796</v>
      </c>
      <c r="D851">
        <v>13583</v>
      </c>
      <c r="E851" t="s">
        <v>184</v>
      </c>
      <c r="F851" t="s">
        <v>152</v>
      </c>
      <c r="G851" t="s">
        <v>154</v>
      </c>
      <c r="H851">
        <v>2</v>
      </c>
      <c r="I851" s="5">
        <v>110.07563025210085</v>
      </c>
      <c r="J851" s="5">
        <f t="shared" si="13"/>
        <v>220.1512605042017</v>
      </c>
      <c r="K851" s="6">
        <v>69214</v>
      </c>
      <c r="L851" s="6" t="s">
        <v>13</v>
      </c>
      <c r="M851" s="6" t="s">
        <v>14</v>
      </c>
      <c r="N851" t="s">
        <v>32</v>
      </c>
      <c r="O851" t="s">
        <v>16</v>
      </c>
    </row>
    <row r="852" spans="1:15" x14ac:dyDescent="0.45">
      <c r="A852">
        <v>42626782</v>
      </c>
      <c r="B852" s="4">
        <v>44167</v>
      </c>
      <c r="C852">
        <v>7776911</v>
      </c>
      <c r="D852">
        <v>10561</v>
      </c>
      <c r="E852" t="s">
        <v>194</v>
      </c>
      <c r="F852" t="s">
        <v>174</v>
      </c>
      <c r="G852" t="s">
        <v>154</v>
      </c>
      <c r="H852">
        <v>3</v>
      </c>
      <c r="I852" s="5">
        <v>133.60504201680675</v>
      </c>
      <c r="J852" s="5">
        <f t="shared" si="13"/>
        <v>400.81512605042025</v>
      </c>
      <c r="K852" s="6">
        <v>47441</v>
      </c>
      <c r="L852" s="6" t="s">
        <v>28</v>
      </c>
      <c r="M852" s="6" t="s">
        <v>29</v>
      </c>
      <c r="N852" t="s">
        <v>32</v>
      </c>
      <c r="O852" t="s">
        <v>16</v>
      </c>
    </row>
    <row r="853" spans="1:15" x14ac:dyDescent="0.45">
      <c r="A853">
        <v>42626782</v>
      </c>
      <c r="B853" s="4">
        <v>44167</v>
      </c>
      <c r="C853">
        <v>7776911</v>
      </c>
      <c r="D853">
        <v>13685</v>
      </c>
      <c r="E853" t="s">
        <v>181</v>
      </c>
      <c r="F853" t="s">
        <v>152</v>
      </c>
      <c r="G853" t="s">
        <v>155</v>
      </c>
      <c r="H853">
        <v>3</v>
      </c>
      <c r="I853" s="5">
        <v>122.68067226890757</v>
      </c>
      <c r="J853" s="5">
        <f t="shared" si="13"/>
        <v>368.0420168067227</v>
      </c>
      <c r="K853" s="6">
        <v>47441</v>
      </c>
      <c r="L853" s="6" t="s">
        <v>28</v>
      </c>
      <c r="M853" s="6" t="s">
        <v>29</v>
      </c>
      <c r="N853" t="s">
        <v>32</v>
      </c>
      <c r="O853" t="s">
        <v>16</v>
      </c>
    </row>
    <row r="854" spans="1:15" x14ac:dyDescent="0.45">
      <c r="A854">
        <v>42626782</v>
      </c>
      <c r="B854" s="4">
        <v>44167</v>
      </c>
      <c r="C854">
        <v>7776911</v>
      </c>
      <c r="D854">
        <v>13302</v>
      </c>
      <c r="E854" t="s">
        <v>203</v>
      </c>
      <c r="F854" t="s">
        <v>152</v>
      </c>
      <c r="G854" t="s">
        <v>155</v>
      </c>
      <c r="H854">
        <v>2</v>
      </c>
      <c r="I854" s="5">
        <v>121.00000000000001</v>
      </c>
      <c r="J854" s="5">
        <f t="shared" si="13"/>
        <v>242.00000000000003</v>
      </c>
      <c r="K854" s="6">
        <v>47441</v>
      </c>
      <c r="L854" s="6" t="s">
        <v>28</v>
      </c>
      <c r="M854" s="6" t="s">
        <v>29</v>
      </c>
      <c r="N854" t="s">
        <v>32</v>
      </c>
      <c r="O854" t="s">
        <v>16</v>
      </c>
    </row>
    <row r="855" spans="1:15" x14ac:dyDescent="0.45">
      <c r="A855">
        <v>77142428</v>
      </c>
      <c r="B855" s="4">
        <v>44166</v>
      </c>
      <c r="C855">
        <v>9899759</v>
      </c>
      <c r="D855">
        <v>10557</v>
      </c>
      <c r="E855" t="s">
        <v>215</v>
      </c>
      <c r="F855" t="s">
        <v>174</v>
      </c>
      <c r="G855" t="s">
        <v>154</v>
      </c>
      <c r="H855">
        <v>2</v>
      </c>
      <c r="I855" s="5">
        <v>132.76470588235296</v>
      </c>
      <c r="J855" s="5">
        <f t="shared" si="13"/>
        <v>265.52941176470591</v>
      </c>
      <c r="K855" s="6">
        <v>46509</v>
      </c>
      <c r="L855" s="6" t="s">
        <v>28</v>
      </c>
      <c r="M855" s="6" t="s">
        <v>29</v>
      </c>
      <c r="N855" t="s">
        <v>32</v>
      </c>
      <c r="O855" t="s">
        <v>18</v>
      </c>
    </row>
    <row r="856" spans="1:15" x14ac:dyDescent="0.45">
      <c r="A856">
        <v>77142428</v>
      </c>
      <c r="B856" s="4">
        <v>44166</v>
      </c>
      <c r="C856">
        <v>9899759</v>
      </c>
      <c r="D856">
        <v>12499</v>
      </c>
      <c r="E856" t="s">
        <v>183</v>
      </c>
      <c r="F856" t="s">
        <v>151</v>
      </c>
      <c r="G856" t="s">
        <v>155</v>
      </c>
      <c r="H856">
        <v>2</v>
      </c>
      <c r="I856" s="5">
        <v>248.73109243697482</v>
      </c>
      <c r="J856" s="5">
        <f t="shared" si="13"/>
        <v>497.46218487394964</v>
      </c>
      <c r="K856" s="6">
        <v>46509</v>
      </c>
      <c r="L856" s="6" t="s">
        <v>28</v>
      </c>
      <c r="M856" s="6" t="s">
        <v>29</v>
      </c>
      <c r="N856" t="s">
        <v>32</v>
      </c>
      <c r="O856" t="s">
        <v>18</v>
      </c>
    </row>
    <row r="857" spans="1:15" x14ac:dyDescent="0.45">
      <c r="A857">
        <v>77142428</v>
      </c>
      <c r="B857" s="4">
        <v>44166</v>
      </c>
      <c r="C857">
        <v>9899759</v>
      </c>
      <c r="D857">
        <v>12849</v>
      </c>
      <c r="E857" t="s">
        <v>200</v>
      </c>
      <c r="F857" t="s">
        <v>151</v>
      </c>
      <c r="G857" t="s">
        <v>154</v>
      </c>
      <c r="H857">
        <v>3</v>
      </c>
      <c r="I857" s="5">
        <v>255.45378151260505</v>
      </c>
      <c r="J857" s="5">
        <f t="shared" si="13"/>
        <v>766.36134453781517</v>
      </c>
      <c r="K857" s="6">
        <v>46509</v>
      </c>
      <c r="L857" s="6" t="s">
        <v>28</v>
      </c>
      <c r="M857" s="6" t="s">
        <v>29</v>
      </c>
      <c r="N857" t="s">
        <v>32</v>
      </c>
      <c r="O857" t="s">
        <v>18</v>
      </c>
    </row>
    <row r="858" spans="1:15" x14ac:dyDescent="0.45">
      <c r="A858">
        <v>16406273</v>
      </c>
      <c r="B858" s="4">
        <v>44166</v>
      </c>
      <c r="C858">
        <v>4203635</v>
      </c>
      <c r="D858">
        <v>13320</v>
      </c>
      <c r="E858" t="s">
        <v>225</v>
      </c>
      <c r="F858" t="s">
        <v>152</v>
      </c>
      <c r="G858" t="s">
        <v>154</v>
      </c>
      <c r="H858">
        <v>3</v>
      </c>
      <c r="I858" s="5">
        <v>110.07563025210085</v>
      </c>
      <c r="J858" s="5">
        <f t="shared" si="13"/>
        <v>330.22689075630257</v>
      </c>
      <c r="K858" s="6">
        <v>89150</v>
      </c>
      <c r="L858" s="6" t="s">
        <v>13</v>
      </c>
      <c r="M858" s="6" t="s">
        <v>14</v>
      </c>
      <c r="N858" t="s">
        <v>17</v>
      </c>
      <c r="O858" t="s">
        <v>16</v>
      </c>
    </row>
    <row r="859" spans="1:15" x14ac:dyDescent="0.45">
      <c r="A859">
        <v>53932570</v>
      </c>
      <c r="B859" s="4">
        <v>44165</v>
      </c>
      <c r="C859">
        <v>7062067</v>
      </c>
      <c r="D859">
        <v>12725</v>
      </c>
      <c r="E859" t="s">
        <v>220</v>
      </c>
      <c r="F859" t="s">
        <v>151</v>
      </c>
      <c r="G859" t="s">
        <v>154</v>
      </c>
      <c r="H859">
        <v>3</v>
      </c>
      <c r="I859" s="5">
        <v>263.85714285714289</v>
      </c>
      <c r="J859" s="5">
        <f t="shared" si="13"/>
        <v>791.57142857142867</v>
      </c>
      <c r="K859" s="6">
        <v>52146</v>
      </c>
      <c r="L859" s="6" t="s">
        <v>28</v>
      </c>
      <c r="M859" s="6" t="s">
        <v>29</v>
      </c>
      <c r="N859" t="s">
        <v>23</v>
      </c>
      <c r="O859" t="s">
        <v>16</v>
      </c>
    </row>
    <row r="860" spans="1:15" x14ac:dyDescent="0.45">
      <c r="A860">
        <v>53932570</v>
      </c>
      <c r="B860" s="4">
        <v>44165</v>
      </c>
      <c r="C860">
        <v>7062067</v>
      </c>
      <c r="D860">
        <v>12710</v>
      </c>
      <c r="E860" t="s">
        <v>228</v>
      </c>
      <c r="F860" t="s">
        <v>151</v>
      </c>
      <c r="G860" t="s">
        <v>155</v>
      </c>
      <c r="H860">
        <v>3</v>
      </c>
      <c r="I860" s="5">
        <v>259.65546218487395</v>
      </c>
      <c r="J860" s="5">
        <f t="shared" si="13"/>
        <v>778.96638655462186</v>
      </c>
      <c r="K860" s="6">
        <v>52146</v>
      </c>
      <c r="L860" s="6" t="s">
        <v>28</v>
      </c>
      <c r="M860" s="6" t="s">
        <v>29</v>
      </c>
      <c r="N860" t="s">
        <v>23</v>
      </c>
      <c r="O860" t="s">
        <v>16</v>
      </c>
    </row>
    <row r="861" spans="1:15" x14ac:dyDescent="0.45">
      <c r="A861">
        <v>53932570</v>
      </c>
      <c r="B861" s="4">
        <v>44165</v>
      </c>
      <c r="C861">
        <v>7062067</v>
      </c>
      <c r="D861">
        <v>13071</v>
      </c>
      <c r="E861" t="s">
        <v>180</v>
      </c>
      <c r="F861" t="s">
        <v>152</v>
      </c>
      <c r="G861" t="s">
        <v>154</v>
      </c>
      <c r="H861">
        <v>3</v>
      </c>
      <c r="I861" s="5">
        <v>122.68067226890757</v>
      </c>
      <c r="J861" s="5">
        <f t="shared" si="13"/>
        <v>368.0420168067227</v>
      </c>
      <c r="K861" s="6">
        <v>52146</v>
      </c>
      <c r="L861" s="6" t="s">
        <v>28</v>
      </c>
      <c r="M861" s="6" t="s">
        <v>29</v>
      </c>
      <c r="N861" t="s">
        <v>23</v>
      </c>
      <c r="O861" t="s">
        <v>16</v>
      </c>
    </row>
    <row r="862" spans="1:15" x14ac:dyDescent="0.45">
      <c r="A862">
        <v>97937182</v>
      </c>
      <c r="B862" s="4">
        <v>44164</v>
      </c>
      <c r="C862">
        <v>9426448</v>
      </c>
      <c r="D862">
        <v>10561</v>
      </c>
      <c r="E862" t="s">
        <v>194</v>
      </c>
      <c r="F862" t="s">
        <v>174</v>
      </c>
      <c r="G862" t="s">
        <v>154</v>
      </c>
      <c r="H862">
        <v>2</v>
      </c>
      <c r="I862" s="5">
        <v>133.60504201680675</v>
      </c>
      <c r="J862" s="5">
        <f t="shared" si="13"/>
        <v>267.2100840336135</v>
      </c>
      <c r="K862" s="6">
        <v>15936</v>
      </c>
      <c r="L862" s="6" t="s">
        <v>21</v>
      </c>
      <c r="M862" s="6" t="s">
        <v>31</v>
      </c>
      <c r="N862" t="s">
        <v>32</v>
      </c>
      <c r="O862" t="s">
        <v>57</v>
      </c>
    </row>
    <row r="863" spans="1:15" x14ac:dyDescent="0.45">
      <c r="A863">
        <v>97937182</v>
      </c>
      <c r="B863" s="4">
        <v>44164</v>
      </c>
      <c r="C863">
        <v>9426448</v>
      </c>
      <c r="D863">
        <v>11969</v>
      </c>
      <c r="E863" t="s">
        <v>195</v>
      </c>
      <c r="F863" t="s">
        <v>150</v>
      </c>
      <c r="G863" t="s">
        <v>155</v>
      </c>
      <c r="H863">
        <v>3</v>
      </c>
      <c r="I863" s="5">
        <v>66.378151260504197</v>
      </c>
      <c r="J863" s="5">
        <f t="shared" si="13"/>
        <v>199.1344537815126</v>
      </c>
      <c r="K863" s="6">
        <v>15936</v>
      </c>
      <c r="L863" s="6" t="s">
        <v>21</v>
      </c>
      <c r="M863" s="6" t="s">
        <v>31</v>
      </c>
      <c r="N863" t="s">
        <v>32</v>
      </c>
      <c r="O863" t="s">
        <v>57</v>
      </c>
    </row>
    <row r="864" spans="1:15" x14ac:dyDescent="0.45">
      <c r="A864">
        <v>97937182</v>
      </c>
      <c r="B864" s="4">
        <v>44164</v>
      </c>
      <c r="C864">
        <v>9426448</v>
      </c>
      <c r="D864">
        <v>13653</v>
      </c>
      <c r="E864" t="s">
        <v>196</v>
      </c>
      <c r="F864" t="s">
        <v>152</v>
      </c>
      <c r="G864" t="s">
        <v>155</v>
      </c>
      <c r="H864">
        <v>2</v>
      </c>
      <c r="I864" s="5">
        <v>121.00000000000001</v>
      </c>
      <c r="J864" s="5">
        <f t="shared" si="13"/>
        <v>242.00000000000003</v>
      </c>
      <c r="K864" s="6">
        <v>15936</v>
      </c>
      <c r="L864" s="6" t="s">
        <v>21</v>
      </c>
      <c r="M864" s="6" t="s">
        <v>31</v>
      </c>
      <c r="N864" t="s">
        <v>32</v>
      </c>
      <c r="O864" t="s">
        <v>57</v>
      </c>
    </row>
    <row r="865" spans="1:15" x14ac:dyDescent="0.45">
      <c r="A865">
        <v>79370714</v>
      </c>
      <c r="B865" s="4">
        <v>44164</v>
      </c>
      <c r="C865">
        <v>5731558</v>
      </c>
      <c r="D865">
        <v>13397</v>
      </c>
      <c r="E865" t="s">
        <v>219</v>
      </c>
      <c r="F865" t="s">
        <v>152</v>
      </c>
      <c r="G865" t="s">
        <v>155</v>
      </c>
      <c r="H865">
        <v>3</v>
      </c>
      <c r="I865" s="5">
        <v>117.63865546218489</v>
      </c>
      <c r="J865" s="5">
        <f t="shared" si="13"/>
        <v>352.91596638655466</v>
      </c>
      <c r="K865" s="6">
        <v>86470</v>
      </c>
      <c r="L865" s="6" t="s">
        <v>13</v>
      </c>
      <c r="M865" s="6" t="s">
        <v>27</v>
      </c>
      <c r="N865" t="s">
        <v>15</v>
      </c>
      <c r="O865" t="s">
        <v>18</v>
      </c>
    </row>
    <row r="866" spans="1:15" x14ac:dyDescent="0.45">
      <c r="A866">
        <v>54176918</v>
      </c>
      <c r="B866" s="4">
        <v>44164</v>
      </c>
      <c r="C866">
        <v>3773132</v>
      </c>
      <c r="D866">
        <v>10339</v>
      </c>
      <c r="E866" t="s">
        <v>208</v>
      </c>
      <c r="F866" t="s">
        <v>174</v>
      </c>
      <c r="G866" t="s">
        <v>155</v>
      </c>
      <c r="H866">
        <v>2</v>
      </c>
      <c r="I866" s="5">
        <v>130.24369747899161</v>
      </c>
      <c r="J866" s="5">
        <f t="shared" si="13"/>
        <v>260.48739495798321</v>
      </c>
      <c r="K866" s="6">
        <v>25704</v>
      </c>
      <c r="L866" s="6" t="s">
        <v>19</v>
      </c>
      <c r="M866" s="6" t="s">
        <v>34</v>
      </c>
      <c r="N866" t="s">
        <v>32</v>
      </c>
      <c r="O866" t="s">
        <v>16</v>
      </c>
    </row>
    <row r="867" spans="1:15" x14ac:dyDescent="0.45">
      <c r="A867">
        <v>50099476</v>
      </c>
      <c r="B867" s="4">
        <v>44164</v>
      </c>
      <c r="C867">
        <v>4572199</v>
      </c>
      <c r="D867">
        <v>11969</v>
      </c>
      <c r="E867" t="s">
        <v>195</v>
      </c>
      <c r="F867" t="s">
        <v>150</v>
      </c>
      <c r="G867" t="s">
        <v>155</v>
      </c>
      <c r="H867">
        <v>2</v>
      </c>
      <c r="I867" s="5">
        <v>66.378151260504197</v>
      </c>
      <c r="J867" s="5">
        <f t="shared" si="13"/>
        <v>132.75630252100839</v>
      </c>
      <c r="K867" s="6">
        <v>38300</v>
      </c>
      <c r="L867" s="6" t="s">
        <v>19</v>
      </c>
      <c r="M867" s="6" t="s">
        <v>20</v>
      </c>
      <c r="N867" t="s">
        <v>23</v>
      </c>
      <c r="O867" t="s">
        <v>16</v>
      </c>
    </row>
    <row r="868" spans="1:15" x14ac:dyDescent="0.45">
      <c r="A868">
        <v>79370714</v>
      </c>
      <c r="B868" s="4">
        <v>44164</v>
      </c>
      <c r="C868">
        <v>5731558</v>
      </c>
      <c r="D868">
        <v>13405</v>
      </c>
      <c r="E868" t="s">
        <v>221</v>
      </c>
      <c r="F868" t="s">
        <v>152</v>
      </c>
      <c r="G868" t="s">
        <v>155</v>
      </c>
      <c r="H868">
        <v>2</v>
      </c>
      <c r="I868" s="5">
        <v>116.79831932773111</v>
      </c>
      <c r="J868" s="5">
        <f t="shared" si="13"/>
        <v>233.59663865546221</v>
      </c>
      <c r="K868" s="6">
        <v>86470</v>
      </c>
      <c r="L868" s="6" t="s">
        <v>13</v>
      </c>
      <c r="M868" s="6" t="s">
        <v>27</v>
      </c>
      <c r="N868" t="s">
        <v>15</v>
      </c>
      <c r="O868" t="s">
        <v>18</v>
      </c>
    </row>
    <row r="869" spans="1:15" x14ac:dyDescent="0.45">
      <c r="A869">
        <v>28077565</v>
      </c>
      <c r="B869" s="4">
        <v>44164</v>
      </c>
      <c r="C869">
        <v>5532411</v>
      </c>
      <c r="D869">
        <v>11969</v>
      </c>
      <c r="E869" t="s">
        <v>195</v>
      </c>
      <c r="F869" t="s">
        <v>150</v>
      </c>
      <c r="G869" t="s">
        <v>155</v>
      </c>
      <c r="H869">
        <v>3</v>
      </c>
      <c r="I869" s="5">
        <v>66.378151260504197</v>
      </c>
      <c r="J869" s="5">
        <f t="shared" si="13"/>
        <v>199.1344537815126</v>
      </c>
      <c r="K869" s="6">
        <v>98724</v>
      </c>
      <c r="L869" s="6" t="s">
        <v>21</v>
      </c>
      <c r="M869" s="6" t="s">
        <v>22</v>
      </c>
      <c r="N869" t="s">
        <v>35</v>
      </c>
      <c r="O869" t="s">
        <v>16</v>
      </c>
    </row>
    <row r="870" spans="1:15" x14ac:dyDescent="0.45">
      <c r="A870">
        <v>79370714</v>
      </c>
      <c r="B870" s="4">
        <v>44164</v>
      </c>
      <c r="C870">
        <v>5731558</v>
      </c>
      <c r="D870">
        <v>11733</v>
      </c>
      <c r="E870" t="s">
        <v>182</v>
      </c>
      <c r="F870" t="s">
        <v>150</v>
      </c>
      <c r="G870" t="s">
        <v>155</v>
      </c>
      <c r="H870">
        <v>2</v>
      </c>
      <c r="I870" s="5">
        <v>73.100840336134453</v>
      </c>
      <c r="J870" s="5">
        <f t="shared" si="13"/>
        <v>146.20168067226891</v>
      </c>
      <c r="K870" s="6">
        <v>86470</v>
      </c>
      <c r="L870" s="6" t="s">
        <v>13</v>
      </c>
      <c r="M870" s="6" t="s">
        <v>27</v>
      </c>
      <c r="N870" t="s">
        <v>15</v>
      </c>
      <c r="O870" t="s">
        <v>18</v>
      </c>
    </row>
    <row r="871" spans="1:15" x14ac:dyDescent="0.45">
      <c r="A871">
        <v>14165118</v>
      </c>
      <c r="B871" s="4">
        <v>44164</v>
      </c>
      <c r="C871">
        <v>1398252</v>
      </c>
      <c r="D871">
        <v>13791</v>
      </c>
      <c r="E871" t="s">
        <v>179</v>
      </c>
      <c r="F871" t="s">
        <v>152</v>
      </c>
      <c r="G871" t="s">
        <v>155</v>
      </c>
      <c r="H871">
        <v>3</v>
      </c>
      <c r="I871" s="5">
        <v>125.20168067226892</v>
      </c>
      <c r="J871" s="5">
        <f t="shared" si="13"/>
        <v>375.60504201680675</v>
      </c>
      <c r="K871" s="6" t="s">
        <v>69</v>
      </c>
      <c r="L871" s="6" t="s">
        <v>21</v>
      </c>
      <c r="M871" s="6" t="s">
        <v>25</v>
      </c>
      <c r="N871" t="s">
        <v>15</v>
      </c>
      <c r="O871" t="s">
        <v>16</v>
      </c>
    </row>
    <row r="872" spans="1:15" x14ac:dyDescent="0.45">
      <c r="A872">
        <v>78253238</v>
      </c>
      <c r="B872" s="4">
        <v>44163</v>
      </c>
      <c r="C872">
        <v>6335277</v>
      </c>
      <c r="D872">
        <v>13583</v>
      </c>
      <c r="E872" t="s">
        <v>184</v>
      </c>
      <c r="F872" t="s">
        <v>152</v>
      </c>
      <c r="G872" t="s">
        <v>154</v>
      </c>
      <c r="H872">
        <v>3</v>
      </c>
      <c r="I872" s="5">
        <v>110.07563025210085</v>
      </c>
      <c r="J872" s="5">
        <f t="shared" si="13"/>
        <v>330.22689075630257</v>
      </c>
      <c r="K872" s="6">
        <v>57271</v>
      </c>
      <c r="L872" s="6" t="s">
        <v>28</v>
      </c>
      <c r="M872" s="6" t="s">
        <v>29</v>
      </c>
      <c r="N872" t="s">
        <v>15</v>
      </c>
      <c r="O872" t="s">
        <v>18</v>
      </c>
    </row>
    <row r="873" spans="1:15" x14ac:dyDescent="0.45">
      <c r="A873">
        <v>51802675</v>
      </c>
      <c r="B873" s="4">
        <v>44163</v>
      </c>
      <c r="C873">
        <v>7178576</v>
      </c>
      <c r="D873">
        <v>12098</v>
      </c>
      <c r="E873" t="s">
        <v>212</v>
      </c>
      <c r="F873" t="s">
        <v>151</v>
      </c>
      <c r="G873" t="s">
        <v>154</v>
      </c>
      <c r="H873">
        <v>2</v>
      </c>
      <c r="I873" s="5">
        <v>257.97478991596643</v>
      </c>
      <c r="J873" s="5">
        <f t="shared" si="13"/>
        <v>515.94957983193285</v>
      </c>
      <c r="K873" s="6">
        <v>71522</v>
      </c>
      <c r="L873" s="6" t="s">
        <v>13</v>
      </c>
      <c r="M873" s="6" t="s">
        <v>14</v>
      </c>
      <c r="N873" t="s">
        <v>35</v>
      </c>
      <c r="O873" t="s">
        <v>16</v>
      </c>
    </row>
    <row r="874" spans="1:15" x14ac:dyDescent="0.45">
      <c r="A874">
        <v>46327304</v>
      </c>
      <c r="B874" s="4">
        <v>44162</v>
      </c>
      <c r="C874">
        <v>2791931</v>
      </c>
      <c r="D874">
        <v>12710</v>
      </c>
      <c r="E874" t="s">
        <v>228</v>
      </c>
      <c r="F874" t="s">
        <v>151</v>
      </c>
      <c r="G874" t="s">
        <v>155</v>
      </c>
      <c r="H874">
        <v>3</v>
      </c>
      <c r="I874" s="5">
        <v>259.65546218487395</v>
      </c>
      <c r="J874" s="5">
        <f t="shared" si="13"/>
        <v>778.96638655462186</v>
      </c>
      <c r="K874" s="6">
        <v>33415</v>
      </c>
      <c r="L874" s="6" t="s">
        <v>28</v>
      </c>
      <c r="M874" s="6" t="s">
        <v>29</v>
      </c>
      <c r="N874" t="s">
        <v>35</v>
      </c>
      <c r="O874" t="s">
        <v>16</v>
      </c>
    </row>
    <row r="875" spans="1:15" x14ac:dyDescent="0.45">
      <c r="A875">
        <v>46327304</v>
      </c>
      <c r="B875" s="4">
        <v>44162</v>
      </c>
      <c r="C875">
        <v>2791931</v>
      </c>
      <c r="D875">
        <v>12899</v>
      </c>
      <c r="E875" t="s">
        <v>177</v>
      </c>
      <c r="F875" t="s">
        <v>151</v>
      </c>
      <c r="G875" t="s">
        <v>155</v>
      </c>
      <c r="H875">
        <v>3</v>
      </c>
      <c r="I875" s="5">
        <v>268.05882352941177</v>
      </c>
      <c r="J875" s="5">
        <f t="shared" si="13"/>
        <v>804.17647058823536</v>
      </c>
      <c r="K875" s="6">
        <v>33415</v>
      </c>
      <c r="L875" s="6" t="s">
        <v>28</v>
      </c>
      <c r="M875" s="6" t="s">
        <v>29</v>
      </c>
      <c r="N875" t="s">
        <v>35</v>
      </c>
      <c r="O875" t="s">
        <v>16</v>
      </c>
    </row>
    <row r="876" spans="1:15" x14ac:dyDescent="0.45">
      <c r="A876">
        <v>46327304</v>
      </c>
      <c r="B876" s="4">
        <v>44162</v>
      </c>
      <c r="C876">
        <v>2791931</v>
      </c>
      <c r="D876">
        <v>13230</v>
      </c>
      <c r="E876" t="s">
        <v>207</v>
      </c>
      <c r="F876" t="s">
        <v>152</v>
      </c>
      <c r="G876" t="s">
        <v>155</v>
      </c>
      <c r="H876">
        <v>3</v>
      </c>
      <c r="I876" s="5">
        <v>112.5966386554622</v>
      </c>
      <c r="J876" s="5">
        <f t="shared" si="13"/>
        <v>337.78991596638662</v>
      </c>
      <c r="K876" s="6">
        <v>33415</v>
      </c>
      <c r="L876" s="6" t="s">
        <v>28</v>
      </c>
      <c r="M876" s="6" t="s">
        <v>29</v>
      </c>
      <c r="N876" t="s">
        <v>35</v>
      </c>
      <c r="O876" t="s">
        <v>16</v>
      </c>
    </row>
    <row r="877" spans="1:15" x14ac:dyDescent="0.45">
      <c r="A877">
        <v>93051669</v>
      </c>
      <c r="B877" s="4">
        <v>44162</v>
      </c>
      <c r="C877">
        <v>1440912</v>
      </c>
      <c r="D877">
        <v>10828</v>
      </c>
      <c r="E877" t="s">
        <v>190</v>
      </c>
      <c r="F877" t="s">
        <v>174</v>
      </c>
      <c r="G877" t="s">
        <v>154</v>
      </c>
      <c r="H877">
        <v>1</v>
      </c>
      <c r="I877" s="5">
        <v>136.96638655462186</v>
      </c>
      <c r="J877" s="5">
        <f t="shared" si="13"/>
        <v>136.96638655462186</v>
      </c>
      <c r="K877" s="6">
        <v>86368</v>
      </c>
      <c r="L877" s="6" t="s">
        <v>13</v>
      </c>
      <c r="M877" s="6" t="s">
        <v>27</v>
      </c>
      <c r="N877" t="s">
        <v>32</v>
      </c>
      <c r="O877" t="s">
        <v>26</v>
      </c>
    </row>
    <row r="878" spans="1:15" x14ac:dyDescent="0.45">
      <c r="A878">
        <v>93356178</v>
      </c>
      <c r="B878" s="4">
        <v>44161</v>
      </c>
      <c r="C878">
        <v>1920133</v>
      </c>
      <c r="D878">
        <v>10828</v>
      </c>
      <c r="E878" t="s">
        <v>190</v>
      </c>
      <c r="F878" t="s">
        <v>174</v>
      </c>
      <c r="G878" t="s">
        <v>154</v>
      </c>
      <c r="H878">
        <v>3</v>
      </c>
      <c r="I878" s="5">
        <v>136.96638655462186</v>
      </c>
      <c r="J878" s="5">
        <f t="shared" si="13"/>
        <v>410.89915966386559</v>
      </c>
      <c r="K878" s="6">
        <v>48703</v>
      </c>
      <c r="L878" s="6" t="s">
        <v>28</v>
      </c>
      <c r="M878" s="6" t="s">
        <v>29</v>
      </c>
      <c r="N878" t="s">
        <v>15</v>
      </c>
      <c r="O878" t="s">
        <v>26</v>
      </c>
    </row>
    <row r="879" spans="1:15" x14ac:dyDescent="0.45">
      <c r="A879">
        <v>32621130</v>
      </c>
      <c r="B879" s="4">
        <v>44161</v>
      </c>
      <c r="C879">
        <v>5170647</v>
      </c>
      <c r="D879">
        <v>10381</v>
      </c>
      <c r="E879" t="s">
        <v>205</v>
      </c>
      <c r="F879" t="s">
        <v>174</v>
      </c>
      <c r="G879" t="s">
        <v>155</v>
      </c>
      <c r="H879">
        <v>3</v>
      </c>
      <c r="I879" s="5">
        <v>132.76470588235296</v>
      </c>
      <c r="J879" s="5">
        <f t="shared" si="13"/>
        <v>398.2941176470589</v>
      </c>
      <c r="K879" s="6">
        <v>93155</v>
      </c>
      <c r="L879" s="6" t="s">
        <v>13</v>
      </c>
      <c r="M879" s="6" t="s">
        <v>27</v>
      </c>
      <c r="N879" t="s">
        <v>35</v>
      </c>
      <c r="O879" t="s">
        <v>16</v>
      </c>
    </row>
    <row r="880" spans="1:15" x14ac:dyDescent="0.45">
      <c r="A880">
        <v>35132641</v>
      </c>
      <c r="B880" s="4">
        <v>44161</v>
      </c>
      <c r="C880">
        <v>5139412</v>
      </c>
      <c r="D880">
        <v>10181</v>
      </c>
      <c r="E880" t="s">
        <v>189</v>
      </c>
      <c r="F880" t="s">
        <v>174</v>
      </c>
      <c r="G880" t="s">
        <v>154</v>
      </c>
      <c r="H880">
        <v>2</v>
      </c>
      <c r="I880" s="5">
        <v>134.44537815126051</v>
      </c>
      <c r="J880" s="5">
        <f t="shared" si="13"/>
        <v>268.89075630252103</v>
      </c>
      <c r="K880" s="6">
        <v>55743</v>
      </c>
      <c r="L880" s="6" t="s">
        <v>28</v>
      </c>
      <c r="M880" s="6" t="s">
        <v>36</v>
      </c>
      <c r="N880" t="s">
        <v>23</v>
      </c>
      <c r="O880" t="s">
        <v>16</v>
      </c>
    </row>
    <row r="881" spans="1:15" x14ac:dyDescent="0.45">
      <c r="A881">
        <v>35132641</v>
      </c>
      <c r="B881" s="4">
        <v>44161</v>
      </c>
      <c r="C881">
        <v>5139412</v>
      </c>
      <c r="D881">
        <v>11081</v>
      </c>
      <c r="E881" t="s">
        <v>218</v>
      </c>
      <c r="F881" t="s">
        <v>150</v>
      </c>
      <c r="G881" t="s">
        <v>155</v>
      </c>
      <c r="H881">
        <v>2</v>
      </c>
      <c r="I881" s="5">
        <v>70.579831932773104</v>
      </c>
      <c r="J881" s="5">
        <f t="shared" si="13"/>
        <v>141.15966386554621</v>
      </c>
      <c r="K881" s="6">
        <v>55743</v>
      </c>
      <c r="L881" s="6" t="s">
        <v>28</v>
      </c>
      <c r="M881" s="6" t="s">
        <v>36</v>
      </c>
      <c r="N881" t="s">
        <v>23</v>
      </c>
      <c r="O881" t="s">
        <v>16</v>
      </c>
    </row>
    <row r="882" spans="1:15" x14ac:dyDescent="0.45">
      <c r="A882">
        <v>35132641</v>
      </c>
      <c r="B882" s="4">
        <v>44161</v>
      </c>
      <c r="C882">
        <v>5139412</v>
      </c>
      <c r="D882">
        <v>13685</v>
      </c>
      <c r="E882" t="s">
        <v>181</v>
      </c>
      <c r="F882" t="s">
        <v>152</v>
      </c>
      <c r="G882" t="s">
        <v>155</v>
      </c>
      <c r="H882">
        <v>3</v>
      </c>
      <c r="I882" s="5">
        <v>122.68067226890757</v>
      </c>
      <c r="J882" s="5">
        <f t="shared" si="13"/>
        <v>368.0420168067227</v>
      </c>
      <c r="K882" s="6">
        <v>55743</v>
      </c>
      <c r="L882" s="6" t="s">
        <v>28</v>
      </c>
      <c r="M882" s="6" t="s">
        <v>36</v>
      </c>
      <c r="N882" t="s">
        <v>23</v>
      </c>
      <c r="O882" t="s">
        <v>16</v>
      </c>
    </row>
    <row r="883" spans="1:15" x14ac:dyDescent="0.45">
      <c r="A883">
        <v>49754170</v>
      </c>
      <c r="B883" s="4">
        <v>44160</v>
      </c>
      <c r="C883">
        <v>5064288</v>
      </c>
      <c r="D883">
        <v>12634</v>
      </c>
      <c r="E883" t="s">
        <v>202</v>
      </c>
      <c r="F883" t="s">
        <v>151</v>
      </c>
      <c r="G883" t="s">
        <v>154</v>
      </c>
      <c r="H883">
        <v>1</v>
      </c>
      <c r="I883" s="5">
        <v>265.53781512605042</v>
      </c>
      <c r="J883" s="5">
        <f t="shared" si="13"/>
        <v>265.53781512605042</v>
      </c>
      <c r="K883" s="6">
        <v>97877</v>
      </c>
      <c r="L883" s="6" t="s">
        <v>13</v>
      </c>
      <c r="M883" s="6" t="s">
        <v>14</v>
      </c>
      <c r="N883" t="s">
        <v>32</v>
      </c>
      <c r="O883" t="s">
        <v>16</v>
      </c>
    </row>
    <row r="884" spans="1:15" x14ac:dyDescent="0.45">
      <c r="A884">
        <v>88360064</v>
      </c>
      <c r="B884" s="4">
        <v>44160</v>
      </c>
      <c r="C884">
        <v>1296262</v>
      </c>
      <c r="D884">
        <v>11036</v>
      </c>
      <c r="E884" t="s">
        <v>227</v>
      </c>
      <c r="F884" t="s">
        <v>150</v>
      </c>
      <c r="G884" t="s">
        <v>155</v>
      </c>
      <c r="H884">
        <v>2</v>
      </c>
      <c r="I884" s="5">
        <v>68.058823529411768</v>
      </c>
      <c r="J884" s="5">
        <f t="shared" si="13"/>
        <v>136.11764705882354</v>
      </c>
      <c r="K884" s="6">
        <v>35440</v>
      </c>
      <c r="L884" s="6" t="s">
        <v>28</v>
      </c>
      <c r="M884" s="6" t="s">
        <v>39</v>
      </c>
      <c r="N884" t="s">
        <v>35</v>
      </c>
      <c r="O884" t="s">
        <v>18</v>
      </c>
    </row>
    <row r="885" spans="1:15" x14ac:dyDescent="0.45">
      <c r="A885">
        <v>88360064</v>
      </c>
      <c r="B885" s="4">
        <v>44160</v>
      </c>
      <c r="C885">
        <v>1296262</v>
      </c>
      <c r="D885">
        <v>13363</v>
      </c>
      <c r="E885" t="s">
        <v>213</v>
      </c>
      <c r="F885" t="s">
        <v>152</v>
      </c>
      <c r="G885" t="s">
        <v>154</v>
      </c>
      <c r="H885">
        <v>2</v>
      </c>
      <c r="I885" s="5">
        <v>116.79831932773111</v>
      </c>
      <c r="J885" s="5">
        <f t="shared" si="13"/>
        <v>233.59663865546221</v>
      </c>
      <c r="K885" s="6">
        <v>35440</v>
      </c>
      <c r="L885" s="6" t="s">
        <v>28</v>
      </c>
      <c r="M885" s="6" t="s">
        <v>39</v>
      </c>
      <c r="N885" t="s">
        <v>35</v>
      </c>
      <c r="O885" t="s">
        <v>18</v>
      </c>
    </row>
    <row r="886" spans="1:15" x14ac:dyDescent="0.45">
      <c r="A886">
        <v>49754170</v>
      </c>
      <c r="B886" s="4">
        <v>44160</v>
      </c>
      <c r="C886">
        <v>5064288</v>
      </c>
      <c r="D886">
        <v>12849</v>
      </c>
      <c r="E886" t="s">
        <v>200</v>
      </c>
      <c r="F886" t="s">
        <v>151</v>
      </c>
      <c r="G886" t="s">
        <v>154</v>
      </c>
      <c r="H886">
        <v>1</v>
      </c>
      <c r="I886" s="5">
        <v>255.45378151260505</v>
      </c>
      <c r="J886" s="5">
        <f t="shared" si="13"/>
        <v>255.45378151260505</v>
      </c>
      <c r="K886" s="6">
        <v>97877</v>
      </c>
      <c r="L886" s="6" t="s">
        <v>13</v>
      </c>
      <c r="M886" s="6" t="s">
        <v>14</v>
      </c>
      <c r="N886" t="s">
        <v>32</v>
      </c>
      <c r="O886" t="s">
        <v>16</v>
      </c>
    </row>
    <row r="887" spans="1:15" x14ac:dyDescent="0.45">
      <c r="A887">
        <v>49754170</v>
      </c>
      <c r="B887" s="4">
        <v>44160</v>
      </c>
      <c r="C887">
        <v>5064288</v>
      </c>
      <c r="D887">
        <v>10331</v>
      </c>
      <c r="E887" t="s">
        <v>188</v>
      </c>
      <c r="F887" t="s">
        <v>174</v>
      </c>
      <c r="G887" t="s">
        <v>154</v>
      </c>
      <c r="H887">
        <v>3</v>
      </c>
      <c r="I887" s="5">
        <v>141.16806722689077</v>
      </c>
      <c r="J887" s="5">
        <f t="shared" si="13"/>
        <v>423.50420168067228</v>
      </c>
      <c r="K887" s="6">
        <v>97877</v>
      </c>
      <c r="L887" s="6" t="s">
        <v>13</v>
      </c>
      <c r="M887" s="6" t="s">
        <v>14</v>
      </c>
      <c r="N887" t="s">
        <v>32</v>
      </c>
      <c r="O887" t="s">
        <v>16</v>
      </c>
    </row>
    <row r="888" spans="1:15" x14ac:dyDescent="0.45">
      <c r="A888">
        <v>49754170</v>
      </c>
      <c r="B888" s="4">
        <v>44160</v>
      </c>
      <c r="C888">
        <v>5064288</v>
      </c>
      <c r="D888">
        <v>10538</v>
      </c>
      <c r="E888" t="s">
        <v>226</v>
      </c>
      <c r="F888" t="s">
        <v>174</v>
      </c>
      <c r="G888" t="s">
        <v>154</v>
      </c>
      <c r="H888">
        <v>2</v>
      </c>
      <c r="I888" s="5">
        <v>130.24369747899161</v>
      </c>
      <c r="J888" s="5">
        <f t="shared" si="13"/>
        <v>260.48739495798321</v>
      </c>
      <c r="K888" s="6">
        <v>97877</v>
      </c>
      <c r="L888" s="6" t="s">
        <v>13</v>
      </c>
      <c r="M888" s="6" t="s">
        <v>14</v>
      </c>
      <c r="N888" t="s">
        <v>32</v>
      </c>
      <c r="O888" t="s">
        <v>16</v>
      </c>
    </row>
    <row r="889" spans="1:15" x14ac:dyDescent="0.45">
      <c r="A889">
        <v>35688296</v>
      </c>
      <c r="B889" s="4">
        <v>44160</v>
      </c>
      <c r="C889">
        <v>7981196</v>
      </c>
      <c r="D889">
        <v>10331</v>
      </c>
      <c r="E889" t="s">
        <v>188</v>
      </c>
      <c r="F889" t="s">
        <v>174</v>
      </c>
      <c r="G889" t="s">
        <v>154</v>
      </c>
      <c r="H889">
        <v>3</v>
      </c>
      <c r="I889" s="5">
        <v>141.16806722689077</v>
      </c>
      <c r="J889" s="5">
        <f t="shared" si="13"/>
        <v>423.50420168067228</v>
      </c>
      <c r="K889" s="6">
        <v>59423</v>
      </c>
      <c r="L889" s="6" t="s">
        <v>28</v>
      </c>
      <c r="M889" s="6" t="s">
        <v>29</v>
      </c>
      <c r="N889" t="s">
        <v>32</v>
      </c>
      <c r="O889" t="s">
        <v>16</v>
      </c>
    </row>
    <row r="890" spans="1:15" x14ac:dyDescent="0.45">
      <c r="A890">
        <v>14164916</v>
      </c>
      <c r="B890" s="4">
        <v>44160</v>
      </c>
      <c r="C890">
        <v>4381557</v>
      </c>
      <c r="D890">
        <v>11081</v>
      </c>
      <c r="E890" t="s">
        <v>218</v>
      </c>
      <c r="F890" t="s">
        <v>150</v>
      </c>
      <c r="G890" t="s">
        <v>155</v>
      </c>
      <c r="H890">
        <v>2</v>
      </c>
      <c r="I890" s="5">
        <v>70.579831932773104</v>
      </c>
      <c r="J890" s="5">
        <f t="shared" si="13"/>
        <v>141.15966386554621</v>
      </c>
      <c r="K890" s="6">
        <v>37115</v>
      </c>
      <c r="L890" s="6" t="s">
        <v>19</v>
      </c>
      <c r="M890" s="6" t="s">
        <v>20</v>
      </c>
      <c r="N890" t="s">
        <v>35</v>
      </c>
      <c r="O890" t="s">
        <v>16</v>
      </c>
    </row>
    <row r="891" spans="1:15" x14ac:dyDescent="0.45">
      <c r="A891">
        <v>14164916</v>
      </c>
      <c r="B891" s="4">
        <v>44160</v>
      </c>
      <c r="C891">
        <v>4381557</v>
      </c>
      <c r="D891">
        <v>12149</v>
      </c>
      <c r="E891" t="s">
        <v>232</v>
      </c>
      <c r="F891" t="s">
        <v>151</v>
      </c>
      <c r="G891" t="s">
        <v>155</v>
      </c>
      <c r="H891">
        <v>2</v>
      </c>
      <c r="I891" s="5">
        <v>264.69747899159665</v>
      </c>
      <c r="J891" s="5">
        <f t="shared" si="13"/>
        <v>529.39495798319331</v>
      </c>
      <c r="K891" s="6">
        <v>37115</v>
      </c>
      <c r="L891" s="6" t="s">
        <v>19</v>
      </c>
      <c r="M891" s="6" t="s">
        <v>20</v>
      </c>
      <c r="N891" t="s">
        <v>35</v>
      </c>
      <c r="O891" t="s">
        <v>16</v>
      </c>
    </row>
    <row r="892" spans="1:15" x14ac:dyDescent="0.45">
      <c r="A892">
        <v>14164916</v>
      </c>
      <c r="B892" s="4">
        <v>44160</v>
      </c>
      <c r="C892">
        <v>4381557</v>
      </c>
      <c r="D892">
        <v>13583</v>
      </c>
      <c r="E892" t="s">
        <v>184</v>
      </c>
      <c r="F892" t="s">
        <v>152</v>
      </c>
      <c r="G892" t="s">
        <v>154</v>
      </c>
      <c r="H892">
        <v>3</v>
      </c>
      <c r="I892" s="5">
        <v>110.07563025210085</v>
      </c>
      <c r="J892" s="5">
        <f t="shared" si="13"/>
        <v>330.22689075630257</v>
      </c>
      <c r="K892" s="6">
        <v>37115</v>
      </c>
      <c r="L892" s="6" t="s">
        <v>19</v>
      </c>
      <c r="M892" s="6" t="s">
        <v>20</v>
      </c>
      <c r="N892" t="s">
        <v>35</v>
      </c>
      <c r="O892" t="s">
        <v>16</v>
      </c>
    </row>
    <row r="893" spans="1:15" x14ac:dyDescent="0.45">
      <c r="A893">
        <v>49754170</v>
      </c>
      <c r="B893" s="4">
        <v>44160</v>
      </c>
      <c r="C893">
        <v>5064288</v>
      </c>
      <c r="D893">
        <v>11400</v>
      </c>
      <c r="E893" t="s">
        <v>204</v>
      </c>
      <c r="F893" t="s">
        <v>150</v>
      </c>
      <c r="G893" t="s">
        <v>155</v>
      </c>
      <c r="H893">
        <v>2</v>
      </c>
      <c r="I893" s="5">
        <v>63.857142857142854</v>
      </c>
      <c r="J893" s="5">
        <f t="shared" si="13"/>
        <v>127.71428571428571</v>
      </c>
      <c r="K893" s="6">
        <v>97877</v>
      </c>
      <c r="L893" s="6" t="s">
        <v>13</v>
      </c>
      <c r="M893" s="6" t="s">
        <v>14</v>
      </c>
      <c r="N893" t="s">
        <v>32</v>
      </c>
      <c r="O893" t="s">
        <v>16</v>
      </c>
    </row>
    <row r="894" spans="1:15" x14ac:dyDescent="0.45">
      <c r="A894">
        <v>11037806</v>
      </c>
      <c r="B894" s="4">
        <v>44159</v>
      </c>
      <c r="C894">
        <v>1440912</v>
      </c>
      <c r="D894">
        <v>12725</v>
      </c>
      <c r="E894" t="s">
        <v>220</v>
      </c>
      <c r="F894" t="s">
        <v>151</v>
      </c>
      <c r="G894" t="s">
        <v>154</v>
      </c>
      <c r="H894">
        <v>1</v>
      </c>
      <c r="I894" s="5">
        <v>263.85714285714289</v>
      </c>
      <c r="J894" s="5">
        <f t="shared" si="13"/>
        <v>263.85714285714289</v>
      </c>
      <c r="K894" s="6">
        <v>86368</v>
      </c>
      <c r="L894" s="6" t="s">
        <v>13</v>
      </c>
      <c r="M894" s="6" t="s">
        <v>27</v>
      </c>
      <c r="N894" t="s">
        <v>23</v>
      </c>
      <c r="O894" t="s">
        <v>16</v>
      </c>
    </row>
    <row r="895" spans="1:15" x14ac:dyDescent="0.45">
      <c r="A895">
        <v>91068350</v>
      </c>
      <c r="B895" s="4">
        <v>44159</v>
      </c>
      <c r="C895">
        <v>5991274</v>
      </c>
      <c r="D895">
        <v>11561</v>
      </c>
      <c r="E895" t="s">
        <v>187</v>
      </c>
      <c r="F895" t="s">
        <v>150</v>
      </c>
      <c r="G895" t="s">
        <v>154</v>
      </c>
      <c r="H895">
        <v>2</v>
      </c>
      <c r="I895" s="5">
        <v>66.378151260504197</v>
      </c>
      <c r="J895" s="5">
        <f t="shared" si="13"/>
        <v>132.75630252100839</v>
      </c>
      <c r="K895" s="6">
        <v>56235</v>
      </c>
      <c r="L895" s="6" t="s">
        <v>28</v>
      </c>
      <c r="M895" s="6" t="s">
        <v>36</v>
      </c>
      <c r="N895" t="s">
        <v>15</v>
      </c>
      <c r="O895" t="s">
        <v>26</v>
      </c>
    </row>
    <row r="896" spans="1:15" x14ac:dyDescent="0.45">
      <c r="A896">
        <v>91068350</v>
      </c>
      <c r="B896" s="4">
        <v>44159</v>
      </c>
      <c r="C896">
        <v>5991274</v>
      </c>
      <c r="D896">
        <v>11040</v>
      </c>
      <c r="E896" t="s">
        <v>191</v>
      </c>
      <c r="F896" t="s">
        <v>150</v>
      </c>
      <c r="G896" t="s">
        <v>155</v>
      </c>
      <c r="H896">
        <v>2</v>
      </c>
      <c r="I896" s="5">
        <v>65.537815126050418</v>
      </c>
      <c r="J896" s="5">
        <f t="shared" si="13"/>
        <v>131.07563025210084</v>
      </c>
      <c r="K896" s="6">
        <v>56235</v>
      </c>
      <c r="L896" s="6" t="s">
        <v>28</v>
      </c>
      <c r="M896" s="6" t="s">
        <v>36</v>
      </c>
      <c r="N896" t="s">
        <v>15</v>
      </c>
      <c r="O896" t="s">
        <v>26</v>
      </c>
    </row>
    <row r="897" spans="1:15" x14ac:dyDescent="0.45">
      <c r="A897">
        <v>91068350</v>
      </c>
      <c r="B897" s="4">
        <v>44159</v>
      </c>
      <c r="C897">
        <v>5991274</v>
      </c>
      <c r="D897">
        <v>12086</v>
      </c>
      <c r="E897" t="s">
        <v>206</v>
      </c>
      <c r="F897" t="s">
        <v>151</v>
      </c>
      <c r="G897" t="s">
        <v>154</v>
      </c>
      <c r="H897">
        <v>2</v>
      </c>
      <c r="I897" s="5">
        <v>248.73109243697482</v>
      </c>
      <c r="J897" s="5">
        <f t="shared" si="13"/>
        <v>497.46218487394964</v>
      </c>
      <c r="K897" s="6">
        <v>56235</v>
      </c>
      <c r="L897" s="6" t="s">
        <v>28</v>
      </c>
      <c r="M897" s="6" t="s">
        <v>36</v>
      </c>
      <c r="N897" t="s">
        <v>15</v>
      </c>
      <c r="O897" t="s">
        <v>26</v>
      </c>
    </row>
    <row r="898" spans="1:15" x14ac:dyDescent="0.45">
      <c r="A898">
        <v>45826823</v>
      </c>
      <c r="B898" s="4">
        <v>44159</v>
      </c>
      <c r="C898">
        <v>9124819</v>
      </c>
      <c r="D898">
        <v>13302</v>
      </c>
      <c r="E898" t="s">
        <v>203</v>
      </c>
      <c r="F898" t="s">
        <v>152</v>
      </c>
      <c r="G898" t="s">
        <v>155</v>
      </c>
      <c r="H898">
        <v>2</v>
      </c>
      <c r="I898" s="5">
        <v>121.00000000000001</v>
      </c>
      <c r="J898" s="5">
        <f t="shared" ref="J898:J961" si="14">H898*I898</f>
        <v>242.00000000000003</v>
      </c>
      <c r="K898" s="6" t="s">
        <v>95</v>
      </c>
      <c r="L898" s="6" t="s">
        <v>21</v>
      </c>
      <c r="M898" s="6" t="s">
        <v>25</v>
      </c>
      <c r="N898" t="s">
        <v>32</v>
      </c>
      <c r="O898" t="s">
        <v>16</v>
      </c>
    </row>
    <row r="899" spans="1:15" x14ac:dyDescent="0.45">
      <c r="A899">
        <v>11037806</v>
      </c>
      <c r="B899" s="4">
        <v>44159</v>
      </c>
      <c r="C899">
        <v>1440912</v>
      </c>
      <c r="D899">
        <v>13302</v>
      </c>
      <c r="E899" t="s">
        <v>203</v>
      </c>
      <c r="F899" t="s">
        <v>152</v>
      </c>
      <c r="G899" t="s">
        <v>155</v>
      </c>
      <c r="H899">
        <v>2</v>
      </c>
      <c r="I899" s="5">
        <v>121.00000000000001</v>
      </c>
      <c r="J899" s="5">
        <f t="shared" si="14"/>
        <v>242.00000000000003</v>
      </c>
      <c r="K899" s="6">
        <v>86368</v>
      </c>
      <c r="L899" s="6" t="s">
        <v>13</v>
      </c>
      <c r="M899" s="6" t="s">
        <v>27</v>
      </c>
      <c r="N899" t="s">
        <v>23</v>
      </c>
      <c r="O899" t="s">
        <v>16</v>
      </c>
    </row>
    <row r="900" spans="1:15" x14ac:dyDescent="0.45">
      <c r="A900">
        <v>11037806</v>
      </c>
      <c r="B900" s="4">
        <v>44159</v>
      </c>
      <c r="C900">
        <v>1440912</v>
      </c>
      <c r="D900">
        <v>13111</v>
      </c>
      <c r="E900" t="s">
        <v>178</v>
      </c>
      <c r="F900" t="s">
        <v>152</v>
      </c>
      <c r="G900" t="s">
        <v>155</v>
      </c>
      <c r="H900">
        <v>2</v>
      </c>
      <c r="I900" s="5">
        <v>113.43697478991598</v>
      </c>
      <c r="J900" s="5">
        <f t="shared" si="14"/>
        <v>226.87394957983196</v>
      </c>
      <c r="K900" s="6">
        <v>86368</v>
      </c>
      <c r="L900" s="6" t="s">
        <v>13</v>
      </c>
      <c r="M900" s="6" t="s">
        <v>27</v>
      </c>
      <c r="N900" t="s">
        <v>23</v>
      </c>
      <c r="O900" t="s">
        <v>16</v>
      </c>
    </row>
    <row r="901" spans="1:15" x14ac:dyDescent="0.45">
      <c r="A901">
        <v>84499148</v>
      </c>
      <c r="B901" s="4">
        <v>44158</v>
      </c>
      <c r="C901">
        <v>5577265</v>
      </c>
      <c r="D901">
        <v>12899</v>
      </c>
      <c r="E901" t="s">
        <v>177</v>
      </c>
      <c r="F901" t="s">
        <v>151</v>
      </c>
      <c r="G901" t="s">
        <v>155</v>
      </c>
      <c r="H901">
        <v>1</v>
      </c>
      <c r="I901" s="5">
        <v>268.05882352941177</v>
      </c>
      <c r="J901" s="5">
        <f t="shared" si="14"/>
        <v>268.05882352941177</v>
      </c>
      <c r="K901" s="6">
        <v>76456</v>
      </c>
      <c r="L901" s="6" t="s">
        <v>13</v>
      </c>
      <c r="M901" s="6" t="s">
        <v>14</v>
      </c>
      <c r="N901" t="s">
        <v>32</v>
      </c>
      <c r="O901" t="s">
        <v>18</v>
      </c>
    </row>
    <row r="902" spans="1:15" x14ac:dyDescent="0.45">
      <c r="A902">
        <v>84742661</v>
      </c>
      <c r="B902" s="4">
        <v>44158</v>
      </c>
      <c r="C902">
        <v>1148523</v>
      </c>
      <c r="D902">
        <v>11518</v>
      </c>
      <c r="E902" t="s">
        <v>216</v>
      </c>
      <c r="F902" t="s">
        <v>150</v>
      </c>
      <c r="G902" t="s">
        <v>154</v>
      </c>
      <c r="H902">
        <v>2</v>
      </c>
      <c r="I902" s="5">
        <v>63.016806722689076</v>
      </c>
      <c r="J902" s="5">
        <f t="shared" si="14"/>
        <v>126.03361344537815</v>
      </c>
      <c r="K902" s="6">
        <v>67105</v>
      </c>
      <c r="L902" s="6" t="s">
        <v>28</v>
      </c>
      <c r="M902" s="6" t="s">
        <v>36</v>
      </c>
      <c r="N902" t="s">
        <v>32</v>
      </c>
      <c r="O902" t="s">
        <v>18</v>
      </c>
    </row>
    <row r="903" spans="1:15" x14ac:dyDescent="0.45">
      <c r="A903">
        <v>69989220</v>
      </c>
      <c r="B903" s="4">
        <v>44158</v>
      </c>
      <c r="C903">
        <v>7814569</v>
      </c>
      <c r="D903">
        <v>10339</v>
      </c>
      <c r="E903" t="s">
        <v>208</v>
      </c>
      <c r="F903" t="s">
        <v>174</v>
      </c>
      <c r="G903" t="s">
        <v>155</v>
      </c>
      <c r="H903">
        <v>2</v>
      </c>
      <c r="I903" s="5">
        <v>130.24369747899161</v>
      </c>
      <c r="J903" s="5">
        <f t="shared" si="14"/>
        <v>260.48739495798321</v>
      </c>
      <c r="K903" s="6">
        <v>41515</v>
      </c>
      <c r="L903" s="6" t="s">
        <v>28</v>
      </c>
      <c r="M903" s="6" t="s">
        <v>29</v>
      </c>
      <c r="N903" t="s">
        <v>32</v>
      </c>
      <c r="O903" t="s">
        <v>18</v>
      </c>
    </row>
    <row r="904" spans="1:15" x14ac:dyDescent="0.45">
      <c r="A904">
        <v>69989220</v>
      </c>
      <c r="B904" s="4">
        <v>44158</v>
      </c>
      <c r="C904">
        <v>7814569</v>
      </c>
      <c r="D904">
        <v>10331</v>
      </c>
      <c r="E904" t="s">
        <v>188</v>
      </c>
      <c r="F904" t="s">
        <v>174</v>
      </c>
      <c r="G904" t="s">
        <v>154</v>
      </c>
      <c r="H904">
        <v>2</v>
      </c>
      <c r="I904" s="5">
        <v>141.16806722689077</v>
      </c>
      <c r="J904" s="5">
        <f t="shared" si="14"/>
        <v>282.33613445378154</v>
      </c>
      <c r="K904" s="6">
        <v>41515</v>
      </c>
      <c r="L904" s="6" t="s">
        <v>28</v>
      </c>
      <c r="M904" s="6" t="s">
        <v>29</v>
      </c>
      <c r="N904" t="s">
        <v>32</v>
      </c>
      <c r="O904" t="s">
        <v>18</v>
      </c>
    </row>
    <row r="905" spans="1:15" x14ac:dyDescent="0.45">
      <c r="A905">
        <v>69989220</v>
      </c>
      <c r="B905" s="4">
        <v>44158</v>
      </c>
      <c r="C905">
        <v>7814569</v>
      </c>
      <c r="D905">
        <v>13405</v>
      </c>
      <c r="E905" t="s">
        <v>221</v>
      </c>
      <c r="F905" t="s">
        <v>152</v>
      </c>
      <c r="G905" t="s">
        <v>155</v>
      </c>
      <c r="H905">
        <v>2</v>
      </c>
      <c r="I905" s="5">
        <v>116.79831932773111</v>
      </c>
      <c r="J905" s="5">
        <f t="shared" si="14"/>
        <v>233.59663865546221</v>
      </c>
      <c r="K905" s="6">
        <v>41515</v>
      </c>
      <c r="L905" s="6" t="s">
        <v>28</v>
      </c>
      <c r="M905" s="6" t="s">
        <v>29</v>
      </c>
      <c r="N905" t="s">
        <v>32</v>
      </c>
      <c r="O905" t="s">
        <v>18</v>
      </c>
    </row>
    <row r="906" spans="1:15" x14ac:dyDescent="0.45">
      <c r="A906">
        <v>59480909</v>
      </c>
      <c r="B906" s="4">
        <v>44158</v>
      </c>
      <c r="C906">
        <v>7219642</v>
      </c>
      <c r="D906">
        <v>11310</v>
      </c>
      <c r="E906" t="s">
        <v>211</v>
      </c>
      <c r="F906" t="s">
        <v>150</v>
      </c>
      <c r="G906" t="s">
        <v>154</v>
      </c>
      <c r="H906">
        <v>3</v>
      </c>
      <c r="I906" s="5">
        <v>71.420168067226896</v>
      </c>
      <c r="J906" s="5">
        <f t="shared" si="14"/>
        <v>214.2605042016807</v>
      </c>
      <c r="K906" s="6" t="s">
        <v>70</v>
      </c>
      <c r="L906" s="6" t="s">
        <v>21</v>
      </c>
      <c r="M906" s="6" t="s">
        <v>33</v>
      </c>
      <c r="N906" t="s">
        <v>35</v>
      </c>
      <c r="O906" t="s">
        <v>16</v>
      </c>
    </row>
    <row r="907" spans="1:15" x14ac:dyDescent="0.45">
      <c r="A907">
        <v>59480909</v>
      </c>
      <c r="B907" s="4">
        <v>44158</v>
      </c>
      <c r="C907">
        <v>7219642</v>
      </c>
      <c r="D907">
        <v>13320</v>
      </c>
      <c r="E907" t="s">
        <v>225</v>
      </c>
      <c r="F907" t="s">
        <v>152</v>
      </c>
      <c r="G907" t="s">
        <v>154</v>
      </c>
      <c r="H907">
        <v>3</v>
      </c>
      <c r="I907" s="5">
        <v>110.07563025210085</v>
      </c>
      <c r="J907" s="5">
        <f t="shared" si="14"/>
        <v>330.22689075630257</v>
      </c>
      <c r="K907" s="6" t="s">
        <v>70</v>
      </c>
      <c r="L907" s="6" t="s">
        <v>21</v>
      </c>
      <c r="M907" s="6" t="s">
        <v>33</v>
      </c>
      <c r="N907" t="s">
        <v>35</v>
      </c>
      <c r="O907" t="s">
        <v>16</v>
      </c>
    </row>
    <row r="908" spans="1:15" x14ac:dyDescent="0.45">
      <c r="A908">
        <v>59480909</v>
      </c>
      <c r="B908" s="4">
        <v>44158</v>
      </c>
      <c r="C908">
        <v>7219642</v>
      </c>
      <c r="D908">
        <v>13394</v>
      </c>
      <c r="E908" t="s">
        <v>214</v>
      </c>
      <c r="F908" t="s">
        <v>152</v>
      </c>
      <c r="G908" t="s">
        <v>154</v>
      </c>
      <c r="H908">
        <v>3</v>
      </c>
      <c r="I908" s="5">
        <v>123.52100840336136</v>
      </c>
      <c r="J908" s="5">
        <f t="shared" si="14"/>
        <v>370.56302521008411</v>
      </c>
      <c r="K908" s="6" t="s">
        <v>70</v>
      </c>
      <c r="L908" s="6" t="s">
        <v>21</v>
      </c>
      <c r="M908" s="6" t="s">
        <v>33</v>
      </c>
      <c r="N908" t="s">
        <v>35</v>
      </c>
      <c r="O908" t="s">
        <v>16</v>
      </c>
    </row>
    <row r="909" spans="1:15" x14ac:dyDescent="0.45">
      <c r="A909">
        <v>57256267</v>
      </c>
      <c r="B909" s="4">
        <v>44158</v>
      </c>
      <c r="C909">
        <v>4336929</v>
      </c>
      <c r="D909">
        <v>12499</v>
      </c>
      <c r="E909" t="s">
        <v>183</v>
      </c>
      <c r="F909" t="s">
        <v>151</v>
      </c>
      <c r="G909" t="s">
        <v>155</v>
      </c>
      <c r="H909">
        <v>3</v>
      </c>
      <c r="I909" s="5">
        <v>248.73109243697482</v>
      </c>
      <c r="J909" s="5">
        <f t="shared" si="14"/>
        <v>746.19327731092449</v>
      </c>
      <c r="K909" s="6">
        <v>29439</v>
      </c>
      <c r="L909" s="6" t="s">
        <v>19</v>
      </c>
      <c r="M909" s="6" t="s">
        <v>20</v>
      </c>
      <c r="N909" t="s">
        <v>17</v>
      </c>
      <c r="O909" t="s">
        <v>16</v>
      </c>
    </row>
    <row r="910" spans="1:15" x14ac:dyDescent="0.45">
      <c r="A910">
        <v>46033705</v>
      </c>
      <c r="B910" s="4">
        <v>44158</v>
      </c>
      <c r="C910">
        <v>7502167</v>
      </c>
      <c r="D910">
        <v>11561</v>
      </c>
      <c r="E910" t="s">
        <v>187</v>
      </c>
      <c r="F910" t="s">
        <v>150</v>
      </c>
      <c r="G910" t="s">
        <v>154</v>
      </c>
      <c r="H910">
        <v>2</v>
      </c>
      <c r="I910" s="5">
        <v>66.378151260504197</v>
      </c>
      <c r="J910" s="5">
        <f t="shared" si="14"/>
        <v>132.75630252100839</v>
      </c>
      <c r="K910" s="6">
        <v>48431</v>
      </c>
      <c r="L910" s="6" t="s">
        <v>28</v>
      </c>
      <c r="M910" s="6" t="s">
        <v>29</v>
      </c>
      <c r="N910" t="s">
        <v>23</v>
      </c>
      <c r="O910" t="s">
        <v>16</v>
      </c>
    </row>
    <row r="911" spans="1:15" x14ac:dyDescent="0.45">
      <c r="A911">
        <v>84499148</v>
      </c>
      <c r="B911" s="4">
        <v>44158</v>
      </c>
      <c r="C911">
        <v>5577265</v>
      </c>
      <c r="D911">
        <v>13363</v>
      </c>
      <c r="E911" t="s">
        <v>213</v>
      </c>
      <c r="F911" t="s">
        <v>152</v>
      </c>
      <c r="G911" t="s">
        <v>154</v>
      </c>
      <c r="H911">
        <v>2</v>
      </c>
      <c r="I911" s="5">
        <v>116.79831932773111</v>
      </c>
      <c r="J911" s="5">
        <f t="shared" si="14"/>
        <v>233.59663865546221</v>
      </c>
      <c r="K911" s="6">
        <v>76456</v>
      </c>
      <c r="L911" s="6" t="s">
        <v>13</v>
      </c>
      <c r="M911" s="6" t="s">
        <v>14</v>
      </c>
      <c r="N911" t="s">
        <v>32</v>
      </c>
      <c r="O911" t="s">
        <v>18</v>
      </c>
    </row>
    <row r="912" spans="1:15" x14ac:dyDescent="0.45">
      <c r="A912">
        <v>84499148</v>
      </c>
      <c r="B912" s="4">
        <v>44158</v>
      </c>
      <c r="C912">
        <v>5577265</v>
      </c>
      <c r="D912">
        <v>13320</v>
      </c>
      <c r="E912" t="s">
        <v>225</v>
      </c>
      <c r="F912" t="s">
        <v>152</v>
      </c>
      <c r="G912" t="s">
        <v>154</v>
      </c>
      <c r="H912">
        <v>2</v>
      </c>
      <c r="I912" s="5">
        <v>110.07563025210085</v>
      </c>
      <c r="J912" s="5">
        <f t="shared" si="14"/>
        <v>220.1512605042017</v>
      </c>
      <c r="K912" s="6">
        <v>76456</v>
      </c>
      <c r="L912" s="6" t="s">
        <v>13</v>
      </c>
      <c r="M912" s="6" t="s">
        <v>14</v>
      </c>
      <c r="N912" t="s">
        <v>32</v>
      </c>
      <c r="O912" t="s">
        <v>18</v>
      </c>
    </row>
    <row r="913" spans="1:15" x14ac:dyDescent="0.45">
      <c r="A913">
        <v>20546601</v>
      </c>
      <c r="B913" s="4">
        <v>44158</v>
      </c>
      <c r="C913">
        <v>8881674</v>
      </c>
      <c r="D913">
        <v>11400</v>
      </c>
      <c r="E913" t="s">
        <v>204</v>
      </c>
      <c r="F913" t="s">
        <v>150</v>
      </c>
      <c r="G913" t="s">
        <v>155</v>
      </c>
      <c r="H913">
        <v>2</v>
      </c>
      <c r="I913" s="5">
        <v>63.857142857142854</v>
      </c>
      <c r="J913" s="5">
        <f t="shared" si="14"/>
        <v>127.71428571428571</v>
      </c>
      <c r="K913" s="6">
        <v>16909</v>
      </c>
      <c r="L913" s="6" t="s">
        <v>21</v>
      </c>
      <c r="M913" s="6" t="s">
        <v>31</v>
      </c>
      <c r="N913" t="s">
        <v>23</v>
      </c>
      <c r="O913" t="s">
        <v>16</v>
      </c>
    </row>
    <row r="914" spans="1:15" x14ac:dyDescent="0.45">
      <c r="A914">
        <v>48832373</v>
      </c>
      <c r="B914" s="4">
        <v>44157</v>
      </c>
      <c r="C914">
        <v>9758922</v>
      </c>
      <c r="D914">
        <v>12735</v>
      </c>
      <c r="E914" t="s">
        <v>231</v>
      </c>
      <c r="F914" t="s">
        <v>151</v>
      </c>
      <c r="G914" t="s">
        <v>155</v>
      </c>
      <c r="H914">
        <v>2</v>
      </c>
      <c r="I914" s="5">
        <v>268.05882352941177</v>
      </c>
      <c r="J914" s="5">
        <f t="shared" si="14"/>
        <v>536.11764705882354</v>
      </c>
      <c r="K914" s="6">
        <v>92714</v>
      </c>
      <c r="L914" s="6" t="s">
        <v>13</v>
      </c>
      <c r="M914" s="6" t="s">
        <v>27</v>
      </c>
      <c r="N914" t="s">
        <v>23</v>
      </c>
      <c r="O914" t="s">
        <v>16</v>
      </c>
    </row>
    <row r="915" spans="1:15" x14ac:dyDescent="0.45">
      <c r="A915">
        <v>75413564</v>
      </c>
      <c r="B915" s="4">
        <v>44157</v>
      </c>
      <c r="C915">
        <v>5877371</v>
      </c>
      <c r="D915">
        <v>13394</v>
      </c>
      <c r="E915" t="s">
        <v>214</v>
      </c>
      <c r="F915" t="s">
        <v>152</v>
      </c>
      <c r="G915" t="s">
        <v>154</v>
      </c>
      <c r="H915">
        <v>3</v>
      </c>
      <c r="I915" s="5">
        <v>123.52100840336136</v>
      </c>
      <c r="J915" s="5">
        <f t="shared" si="14"/>
        <v>370.56302521008411</v>
      </c>
      <c r="K915" s="6">
        <v>72513</v>
      </c>
      <c r="L915" s="6" t="s">
        <v>13</v>
      </c>
      <c r="M915" s="6" t="s">
        <v>14</v>
      </c>
      <c r="N915" t="s">
        <v>17</v>
      </c>
      <c r="O915" t="s">
        <v>18</v>
      </c>
    </row>
    <row r="916" spans="1:15" x14ac:dyDescent="0.45">
      <c r="A916">
        <v>75413564</v>
      </c>
      <c r="B916" s="4">
        <v>44157</v>
      </c>
      <c r="C916">
        <v>5877371</v>
      </c>
      <c r="D916">
        <v>13337</v>
      </c>
      <c r="E916" t="s">
        <v>198</v>
      </c>
      <c r="F916" t="s">
        <v>152</v>
      </c>
      <c r="G916" t="s">
        <v>154</v>
      </c>
      <c r="H916">
        <v>3</v>
      </c>
      <c r="I916" s="5">
        <v>118.47899159663866</v>
      </c>
      <c r="J916" s="5">
        <f t="shared" si="14"/>
        <v>355.43697478991601</v>
      </c>
      <c r="K916" s="6">
        <v>72513</v>
      </c>
      <c r="L916" s="6" t="s">
        <v>13</v>
      </c>
      <c r="M916" s="6" t="s">
        <v>14</v>
      </c>
      <c r="N916" t="s">
        <v>17</v>
      </c>
      <c r="O916" t="s">
        <v>18</v>
      </c>
    </row>
    <row r="917" spans="1:15" x14ac:dyDescent="0.45">
      <c r="A917">
        <v>21055787</v>
      </c>
      <c r="B917" s="4">
        <v>44157</v>
      </c>
      <c r="C917">
        <v>6836703</v>
      </c>
      <c r="D917">
        <v>10331</v>
      </c>
      <c r="E917" t="s">
        <v>188</v>
      </c>
      <c r="F917" t="s">
        <v>174</v>
      </c>
      <c r="G917" t="s">
        <v>154</v>
      </c>
      <c r="H917">
        <v>2</v>
      </c>
      <c r="I917" s="5">
        <v>141.16806722689077</v>
      </c>
      <c r="J917" s="5">
        <f t="shared" si="14"/>
        <v>282.33613445378154</v>
      </c>
      <c r="K917" s="6">
        <v>94227</v>
      </c>
      <c r="L917" s="6" t="s">
        <v>13</v>
      </c>
      <c r="M917" s="6" t="s">
        <v>27</v>
      </c>
      <c r="N917" t="s">
        <v>23</v>
      </c>
      <c r="O917" t="s">
        <v>16</v>
      </c>
    </row>
    <row r="918" spans="1:15" x14ac:dyDescent="0.45">
      <c r="A918">
        <v>43121882</v>
      </c>
      <c r="B918" s="4">
        <v>44157</v>
      </c>
      <c r="C918">
        <v>5062969</v>
      </c>
      <c r="D918">
        <v>10198</v>
      </c>
      <c r="E918" t="s">
        <v>222</v>
      </c>
      <c r="F918" t="s">
        <v>174</v>
      </c>
      <c r="G918" t="s">
        <v>155</v>
      </c>
      <c r="H918">
        <v>3</v>
      </c>
      <c r="I918" s="5">
        <v>130.24369747899161</v>
      </c>
      <c r="J918" s="5">
        <f t="shared" si="14"/>
        <v>390.73109243697479</v>
      </c>
      <c r="K918" s="6">
        <v>34454</v>
      </c>
      <c r="L918" s="6" t="s">
        <v>28</v>
      </c>
      <c r="M918" s="6" t="s">
        <v>39</v>
      </c>
      <c r="N918" t="s">
        <v>35</v>
      </c>
      <c r="O918" t="s">
        <v>16</v>
      </c>
    </row>
    <row r="919" spans="1:15" x14ac:dyDescent="0.45">
      <c r="A919">
        <v>43121882</v>
      </c>
      <c r="B919" s="4">
        <v>44157</v>
      </c>
      <c r="C919">
        <v>5062969</v>
      </c>
      <c r="D919">
        <v>13791</v>
      </c>
      <c r="E919" t="s">
        <v>179</v>
      </c>
      <c r="F919" t="s">
        <v>152</v>
      </c>
      <c r="G919" t="s">
        <v>155</v>
      </c>
      <c r="H919">
        <v>2</v>
      </c>
      <c r="I919" s="5">
        <v>125.20168067226892</v>
      </c>
      <c r="J919" s="5">
        <f t="shared" si="14"/>
        <v>250.40336134453784</v>
      </c>
      <c r="K919" s="6">
        <v>34454</v>
      </c>
      <c r="L919" s="6" t="s">
        <v>28</v>
      </c>
      <c r="M919" s="6" t="s">
        <v>39</v>
      </c>
      <c r="N919" t="s">
        <v>35</v>
      </c>
      <c r="O919" t="s">
        <v>16</v>
      </c>
    </row>
    <row r="920" spans="1:15" x14ac:dyDescent="0.45">
      <c r="A920">
        <v>43121882</v>
      </c>
      <c r="B920" s="4">
        <v>44157</v>
      </c>
      <c r="C920">
        <v>5062969</v>
      </c>
      <c r="D920">
        <v>13071</v>
      </c>
      <c r="E920" t="s">
        <v>180</v>
      </c>
      <c r="F920" t="s">
        <v>152</v>
      </c>
      <c r="G920" t="s">
        <v>154</v>
      </c>
      <c r="H920">
        <v>3</v>
      </c>
      <c r="I920" s="5">
        <v>122.68067226890757</v>
      </c>
      <c r="J920" s="5">
        <f t="shared" si="14"/>
        <v>368.0420168067227</v>
      </c>
      <c r="K920" s="6">
        <v>34454</v>
      </c>
      <c r="L920" s="6" t="s">
        <v>28</v>
      </c>
      <c r="M920" s="6" t="s">
        <v>39</v>
      </c>
      <c r="N920" t="s">
        <v>35</v>
      </c>
      <c r="O920" t="s">
        <v>16</v>
      </c>
    </row>
    <row r="921" spans="1:15" x14ac:dyDescent="0.45">
      <c r="A921">
        <v>75413564</v>
      </c>
      <c r="B921" s="4">
        <v>44157</v>
      </c>
      <c r="C921">
        <v>5877371</v>
      </c>
      <c r="D921">
        <v>13355</v>
      </c>
      <c r="E921" t="s">
        <v>224</v>
      </c>
      <c r="F921" t="s">
        <v>152</v>
      </c>
      <c r="G921" t="s">
        <v>154</v>
      </c>
      <c r="H921">
        <v>2</v>
      </c>
      <c r="I921" s="5">
        <v>123.52100840336136</v>
      </c>
      <c r="J921" s="5">
        <f t="shared" si="14"/>
        <v>247.04201680672273</v>
      </c>
      <c r="K921" s="6">
        <v>72513</v>
      </c>
      <c r="L921" s="6" t="s">
        <v>13</v>
      </c>
      <c r="M921" s="6" t="s">
        <v>14</v>
      </c>
      <c r="N921" t="s">
        <v>17</v>
      </c>
      <c r="O921" t="s">
        <v>18</v>
      </c>
    </row>
    <row r="922" spans="1:15" x14ac:dyDescent="0.45">
      <c r="A922">
        <v>75413564</v>
      </c>
      <c r="B922" s="4">
        <v>44157</v>
      </c>
      <c r="C922">
        <v>5877371</v>
      </c>
      <c r="D922">
        <v>11518</v>
      </c>
      <c r="E922" t="s">
        <v>216</v>
      </c>
      <c r="F922" t="s">
        <v>150</v>
      </c>
      <c r="G922" t="s">
        <v>154</v>
      </c>
      <c r="H922">
        <v>3</v>
      </c>
      <c r="I922" s="5">
        <v>63.016806722689076</v>
      </c>
      <c r="J922" s="5">
        <f t="shared" si="14"/>
        <v>189.05042016806723</v>
      </c>
      <c r="K922" s="6">
        <v>72513</v>
      </c>
      <c r="L922" s="6" t="s">
        <v>13</v>
      </c>
      <c r="M922" s="6" t="s">
        <v>14</v>
      </c>
      <c r="N922" t="s">
        <v>17</v>
      </c>
      <c r="O922" t="s">
        <v>18</v>
      </c>
    </row>
    <row r="923" spans="1:15" x14ac:dyDescent="0.45">
      <c r="A923">
        <v>75413564</v>
      </c>
      <c r="B923" s="4">
        <v>44157</v>
      </c>
      <c r="C923">
        <v>5877371</v>
      </c>
      <c r="D923">
        <v>11175</v>
      </c>
      <c r="E923" t="s">
        <v>229</v>
      </c>
      <c r="F923" t="s">
        <v>150</v>
      </c>
      <c r="G923" t="s">
        <v>155</v>
      </c>
      <c r="H923">
        <v>2</v>
      </c>
      <c r="I923" s="5">
        <v>71.420168067226896</v>
      </c>
      <c r="J923" s="5">
        <f t="shared" si="14"/>
        <v>142.84033613445379</v>
      </c>
      <c r="K923" s="6">
        <v>72513</v>
      </c>
      <c r="L923" s="6" t="s">
        <v>13</v>
      </c>
      <c r="M923" s="6" t="s">
        <v>14</v>
      </c>
      <c r="N923" t="s">
        <v>17</v>
      </c>
      <c r="O923" t="s">
        <v>18</v>
      </c>
    </row>
    <row r="924" spans="1:15" x14ac:dyDescent="0.45">
      <c r="A924">
        <v>71420072</v>
      </c>
      <c r="B924" s="4">
        <v>44156</v>
      </c>
      <c r="C924">
        <v>5270645</v>
      </c>
      <c r="D924">
        <v>13302</v>
      </c>
      <c r="E924" t="s">
        <v>203</v>
      </c>
      <c r="F924" t="s">
        <v>152</v>
      </c>
      <c r="G924" t="s">
        <v>155</v>
      </c>
      <c r="H924">
        <v>2</v>
      </c>
      <c r="I924" s="5">
        <v>121.00000000000001</v>
      </c>
      <c r="J924" s="5">
        <f t="shared" si="14"/>
        <v>242.00000000000003</v>
      </c>
      <c r="K924" s="6">
        <v>56154</v>
      </c>
      <c r="L924" s="6" t="s">
        <v>28</v>
      </c>
      <c r="M924" s="6" t="s">
        <v>36</v>
      </c>
      <c r="N924" t="s">
        <v>17</v>
      </c>
      <c r="O924" t="s">
        <v>18</v>
      </c>
    </row>
    <row r="925" spans="1:15" x14ac:dyDescent="0.45">
      <c r="A925">
        <v>64208604</v>
      </c>
      <c r="B925" s="4">
        <v>44156</v>
      </c>
      <c r="C925">
        <v>6940986</v>
      </c>
      <c r="D925">
        <v>10557</v>
      </c>
      <c r="E925" t="s">
        <v>215</v>
      </c>
      <c r="F925" t="s">
        <v>174</v>
      </c>
      <c r="G925" t="s">
        <v>154</v>
      </c>
      <c r="H925">
        <v>2</v>
      </c>
      <c r="I925" s="5">
        <v>132.76470588235296</v>
      </c>
      <c r="J925" s="5">
        <f t="shared" si="14"/>
        <v>265.52941176470591</v>
      </c>
      <c r="K925" s="6">
        <v>78132</v>
      </c>
      <c r="L925" s="6" t="s">
        <v>13</v>
      </c>
      <c r="M925" s="6" t="s">
        <v>14</v>
      </c>
      <c r="N925" t="s">
        <v>32</v>
      </c>
      <c r="O925" t="s">
        <v>18</v>
      </c>
    </row>
    <row r="926" spans="1:15" x14ac:dyDescent="0.45">
      <c r="A926">
        <v>64208604</v>
      </c>
      <c r="B926" s="4">
        <v>44156</v>
      </c>
      <c r="C926">
        <v>6940986</v>
      </c>
      <c r="D926">
        <v>11969</v>
      </c>
      <c r="E926" t="s">
        <v>195</v>
      </c>
      <c r="F926" t="s">
        <v>150</v>
      </c>
      <c r="G926" t="s">
        <v>155</v>
      </c>
      <c r="H926">
        <v>2</v>
      </c>
      <c r="I926" s="5">
        <v>66.378151260504197</v>
      </c>
      <c r="J926" s="5">
        <f t="shared" si="14"/>
        <v>132.75630252100839</v>
      </c>
      <c r="K926" s="6">
        <v>78132</v>
      </c>
      <c r="L926" s="6" t="s">
        <v>13</v>
      </c>
      <c r="M926" s="6" t="s">
        <v>14</v>
      </c>
      <c r="N926" t="s">
        <v>32</v>
      </c>
      <c r="O926" t="s">
        <v>18</v>
      </c>
    </row>
    <row r="927" spans="1:15" x14ac:dyDescent="0.45">
      <c r="A927">
        <v>98326002</v>
      </c>
      <c r="B927" s="4">
        <v>44154</v>
      </c>
      <c r="C927">
        <v>2410091</v>
      </c>
      <c r="D927">
        <v>11561</v>
      </c>
      <c r="E927" t="s">
        <v>187</v>
      </c>
      <c r="F927" t="s">
        <v>150</v>
      </c>
      <c r="G927" t="s">
        <v>154</v>
      </c>
      <c r="H927">
        <v>2</v>
      </c>
      <c r="I927" s="5">
        <v>66.378151260504197</v>
      </c>
      <c r="J927" s="5">
        <f t="shared" si="14"/>
        <v>132.75630252100839</v>
      </c>
      <c r="K927" s="6">
        <v>96515</v>
      </c>
      <c r="L927" s="6" t="s">
        <v>21</v>
      </c>
      <c r="M927" s="6" t="s">
        <v>22</v>
      </c>
      <c r="N927" t="s">
        <v>23</v>
      </c>
      <c r="O927" t="s">
        <v>57</v>
      </c>
    </row>
    <row r="928" spans="1:15" x14ac:dyDescent="0.45">
      <c r="A928">
        <v>34880042</v>
      </c>
      <c r="B928" s="4">
        <v>44154</v>
      </c>
      <c r="C928">
        <v>8812952</v>
      </c>
      <c r="D928">
        <v>13583</v>
      </c>
      <c r="E928" t="s">
        <v>184</v>
      </c>
      <c r="F928" t="s">
        <v>152</v>
      </c>
      <c r="G928" t="s">
        <v>154</v>
      </c>
      <c r="H928">
        <v>2</v>
      </c>
      <c r="I928" s="5">
        <v>110.07563025210085</v>
      </c>
      <c r="J928" s="5">
        <f t="shared" si="14"/>
        <v>220.1512605042017</v>
      </c>
      <c r="K928" s="6" t="s">
        <v>101</v>
      </c>
      <c r="L928" s="6" t="s">
        <v>21</v>
      </c>
      <c r="M928" s="6" t="s">
        <v>25</v>
      </c>
      <c r="N928" t="s">
        <v>32</v>
      </c>
      <c r="O928" t="s">
        <v>16</v>
      </c>
    </row>
    <row r="929" spans="1:15" x14ac:dyDescent="0.45">
      <c r="A929">
        <v>28274099</v>
      </c>
      <c r="B929" s="4">
        <v>44154</v>
      </c>
      <c r="C929">
        <v>5066255</v>
      </c>
      <c r="D929">
        <v>13302</v>
      </c>
      <c r="E929" t="s">
        <v>203</v>
      </c>
      <c r="F929" t="s">
        <v>152</v>
      </c>
      <c r="G929" t="s">
        <v>155</v>
      </c>
      <c r="H929">
        <v>3</v>
      </c>
      <c r="I929" s="5">
        <v>121.00000000000001</v>
      </c>
      <c r="J929" s="5">
        <f t="shared" si="14"/>
        <v>363.00000000000006</v>
      </c>
      <c r="K929" s="6">
        <v>49832</v>
      </c>
      <c r="L929" s="6" t="s">
        <v>19</v>
      </c>
      <c r="M929" s="6" t="s">
        <v>20</v>
      </c>
      <c r="N929" t="s">
        <v>32</v>
      </c>
      <c r="O929" t="s">
        <v>16</v>
      </c>
    </row>
    <row r="930" spans="1:15" x14ac:dyDescent="0.45">
      <c r="A930">
        <v>69453832</v>
      </c>
      <c r="B930" s="4">
        <v>44153</v>
      </c>
      <c r="C930">
        <v>1620854</v>
      </c>
      <c r="D930">
        <v>11518</v>
      </c>
      <c r="E930" t="s">
        <v>216</v>
      </c>
      <c r="F930" t="s">
        <v>150</v>
      </c>
      <c r="G930" t="s">
        <v>154</v>
      </c>
      <c r="H930">
        <v>2</v>
      </c>
      <c r="I930" s="5">
        <v>63.016806722689076</v>
      </c>
      <c r="J930" s="5">
        <f t="shared" si="14"/>
        <v>126.03361344537815</v>
      </c>
      <c r="K930" s="6">
        <v>78050</v>
      </c>
      <c r="L930" s="6" t="s">
        <v>13</v>
      </c>
      <c r="M930" s="6" t="s">
        <v>14</v>
      </c>
      <c r="N930" t="s">
        <v>32</v>
      </c>
      <c r="O930" t="s">
        <v>18</v>
      </c>
    </row>
    <row r="931" spans="1:15" x14ac:dyDescent="0.45">
      <c r="A931">
        <v>85911963</v>
      </c>
      <c r="B931" s="4">
        <v>44152</v>
      </c>
      <c r="C931">
        <v>2383731</v>
      </c>
      <c r="D931">
        <v>13405</v>
      </c>
      <c r="E931" t="s">
        <v>221</v>
      </c>
      <c r="F931" t="s">
        <v>152</v>
      </c>
      <c r="G931" t="s">
        <v>155</v>
      </c>
      <c r="H931">
        <v>2</v>
      </c>
      <c r="I931" s="5">
        <v>116.79831932773111</v>
      </c>
      <c r="J931" s="5">
        <f t="shared" si="14"/>
        <v>233.59663865546221</v>
      </c>
      <c r="K931" s="6">
        <v>32105</v>
      </c>
      <c r="L931" s="6" t="s">
        <v>28</v>
      </c>
      <c r="M931" s="6" t="s">
        <v>29</v>
      </c>
      <c r="N931" t="s">
        <v>35</v>
      </c>
      <c r="O931" t="s">
        <v>18</v>
      </c>
    </row>
    <row r="932" spans="1:15" x14ac:dyDescent="0.45">
      <c r="A932">
        <v>85355398</v>
      </c>
      <c r="B932" s="4">
        <v>44152</v>
      </c>
      <c r="C932">
        <v>3331627</v>
      </c>
      <c r="D932">
        <v>12086</v>
      </c>
      <c r="E932" t="s">
        <v>206</v>
      </c>
      <c r="F932" t="s">
        <v>151</v>
      </c>
      <c r="G932" t="s">
        <v>154</v>
      </c>
      <c r="H932">
        <v>3</v>
      </c>
      <c r="I932" s="5">
        <v>248.73109243697482</v>
      </c>
      <c r="J932" s="5">
        <f t="shared" si="14"/>
        <v>746.19327731092449</v>
      </c>
      <c r="K932" s="6" t="s">
        <v>132</v>
      </c>
      <c r="L932" s="6" t="s">
        <v>21</v>
      </c>
      <c r="M932" s="6" t="s">
        <v>33</v>
      </c>
      <c r="N932" t="s">
        <v>32</v>
      </c>
      <c r="O932" t="s">
        <v>18</v>
      </c>
    </row>
    <row r="933" spans="1:15" x14ac:dyDescent="0.45">
      <c r="A933">
        <v>78899740</v>
      </c>
      <c r="B933" s="4">
        <v>44152</v>
      </c>
      <c r="C933">
        <v>7491394</v>
      </c>
      <c r="D933">
        <v>10381</v>
      </c>
      <c r="E933" t="s">
        <v>205</v>
      </c>
      <c r="F933" t="s">
        <v>174</v>
      </c>
      <c r="G933" t="s">
        <v>155</v>
      </c>
      <c r="H933">
        <v>2</v>
      </c>
      <c r="I933" s="5">
        <v>132.76470588235296</v>
      </c>
      <c r="J933" s="5">
        <f t="shared" si="14"/>
        <v>265.52941176470591</v>
      </c>
      <c r="K933" s="6" t="s">
        <v>74</v>
      </c>
      <c r="L933" s="6" t="s">
        <v>21</v>
      </c>
      <c r="M933" s="6" t="s">
        <v>25</v>
      </c>
      <c r="N933" t="s">
        <v>32</v>
      </c>
      <c r="O933" t="s">
        <v>18</v>
      </c>
    </row>
    <row r="934" spans="1:15" x14ac:dyDescent="0.45">
      <c r="A934">
        <v>78899740</v>
      </c>
      <c r="B934" s="4">
        <v>44152</v>
      </c>
      <c r="C934">
        <v>7491394</v>
      </c>
      <c r="D934">
        <v>10198</v>
      </c>
      <c r="E934" t="s">
        <v>222</v>
      </c>
      <c r="F934" t="s">
        <v>174</v>
      </c>
      <c r="G934" t="s">
        <v>155</v>
      </c>
      <c r="H934">
        <v>3</v>
      </c>
      <c r="I934" s="5">
        <v>130.24369747899161</v>
      </c>
      <c r="J934" s="5">
        <f t="shared" si="14"/>
        <v>390.73109243697479</v>
      </c>
      <c r="K934" s="6" t="s">
        <v>74</v>
      </c>
      <c r="L934" s="6" t="s">
        <v>21</v>
      </c>
      <c r="M934" s="6" t="s">
        <v>25</v>
      </c>
      <c r="N934" t="s">
        <v>32</v>
      </c>
      <c r="O934" t="s">
        <v>18</v>
      </c>
    </row>
    <row r="935" spans="1:15" x14ac:dyDescent="0.45">
      <c r="A935">
        <v>78899740</v>
      </c>
      <c r="B935" s="4">
        <v>44152</v>
      </c>
      <c r="C935">
        <v>7491394</v>
      </c>
      <c r="D935">
        <v>11175</v>
      </c>
      <c r="E935" t="s">
        <v>229</v>
      </c>
      <c r="F935" t="s">
        <v>150</v>
      </c>
      <c r="G935" t="s">
        <v>155</v>
      </c>
      <c r="H935">
        <v>2</v>
      </c>
      <c r="I935" s="5">
        <v>71.420168067226896</v>
      </c>
      <c r="J935" s="5">
        <f t="shared" si="14"/>
        <v>142.84033613445379</v>
      </c>
      <c r="K935" s="6" t="s">
        <v>74</v>
      </c>
      <c r="L935" s="6" t="s">
        <v>21</v>
      </c>
      <c r="M935" s="6" t="s">
        <v>25</v>
      </c>
      <c r="N935" t="s">
        <v>32</v>
      </c>
      <c r="O935" t="s">
        <v>18</v>
      </c>
    </row>
    <row r="936" spans="1:15" x14ac:dyDescent="0.45">
      <c r="A936">
        <v>77872556</v>
      </c>
      <c r="B936" s="4">
        <v>44152</v>
      </c>
      <c r="C936">
        <v>3048800</v>
      </c>
      <c r="D936">
        <v>11081</v>
      </c>
      <c r="E936" t="s">
        <v>218</v>
      </c>
      <c r="F936" t="s">
        <v>150</v>
      </c>
      <c r="G936" t="s">
        <v>155</v>
      </c>
      <c r="H936">
        <v>2</v>
      </c>
      <c r="I936" s="5">
        <v>70.579831932773104</v>
      </c>
      <c r="J936" s="5">
        <f t="shared" si="14"/>
        <v>141.15966386554621</v>
      </c>
      <c r="K936" s="6">
        <v>99842</v>
      </c>
      <c r="L936" s="6" t="s">
        <v>21</v>
      </c>
      <c r="M936" s="6" t="s">
        <v>22</v>
      </c>
      <c r="N936" t="s">
        <v>15</v>
      </c>
      <c r="O936" t="s">
        <v>18</v>
      </c>
    </row>
    <row r="937" spans="1:15" x14ac:dyDescent="0.45">
      <c r="A937">
        <v>77872556</v>
      </c>
      <c r="B937" s="4">
        <v>44152</v>
      </c>
      <c r="C937">
        <v>3048800</v>
      </c>
      <c r="D937">
        <v>13071</v>
      </c>
      <c r="E937" t="s">
        <v>180</v>
      </c>
      <c r="F937" t="s">
        <v>152</v>
      </c>
      <c r="G937" t="s">
        <v>154</v>
      </c>
      <c r="H937">
        <v>3</v>
      </c>
      <c r="I937" s="5">
        <v>122.68067226890757</v>
      </c>
      <c r="J937" s="5">
        <f t="shared" si="14"/>
        <v>368.0420168067227</v>
      </c>
      <c r="K937" s="6">
        <v>99842</v>
      </c>
      <c r="L937" s="6" t="s">
        <v>21</v>
      </c>
      <c r="M937" s="6" t="s">
        <v>22</v>
      </c>
      <c r="N937" t="s">
        <v>15</v>
      </c>
      <c r="O937" t="s">
        <v>18</v>
      </c>
    </row>
    <row r="938" spans="1:15" x14ac:dyDescent="0.45">
      <c r="A938">
        <v>77872556</v>
      </c>
      <c r="B938" s="4">
        <v>44152</v>
      </c>
      <c r="C938">
        <v>3048800</v>
      </c>
      <c r="D938">
        <v>13320</v>
      </c>
      <c r="E938" t="s">
        <v>225</v>
      </c>
      <c r="F938" t="s">
        <v>152</v>
      </c>
      <c r="G938" t="s">
        <v>154</v>
      </c>
      <c r="H938">
        <v>2</v>
      </c>
      <c r="I938" s="5">
        <v>110.07563025210085</v>
      </c>
      <c r="J938" s="5">
        <f t="shared" si="14"/>
        <v>220.1512605042017</v>
      </c>
      <c r="K938" s="6">
        <v>99842</v>
      </c>
      <c r="L938" s="6" t="s">
        <v>21</v>
      </c>
      <c r="M938" s="6" t="s">
        <v>22</v>
      </c>
      <c r="N938" t="s">
        <v>15</v>
      </c>
      <c r="O938" t="s">
        <v>18</v>
      </c>
    </row>
    <row r="939" spans="1:15" x14ac:dyDescent="0.45">
      <c r="A939">
        <v>49661259</v>
      </c>
      <c r="B939" s="4">
        <v>44152</v>
      </c>
      <c r="C939">
        <v>1915884</v>
      </c>
      <c r="D939">
        <v>12634</v>
      </c>
      <c r="E939" t="s">
        <v>202</v>
      </c>
      <c r="F939" t="s">
        <v>151</v>
      </c>
      <c r="G939" t="s">
        <v>154</v>
      </c>
      <c r="H939">
        <v>2</v>
      </c>
      <c r="I939" s="5">
        <v>265.53781512605042</v>
      </c>
      <c r="J939" s="5">
        <f t="shared" si="14"/>
        <v>531.07563025210084</v>
      </c>
      <c r="K939" s="6">
        <v>36199</v>
      </c>
      <c r="L939" s="6" t="s">
        <v>28</v>
      </c>
      <c r="M939" s="6" t="s">
        <v>39</v>
      </c>
      <c r="N939" t="s">
        <v>35</v>
      </c>
      <c r="O939" t="s">
        <v>16</v>
      </c>
    </row>
    <row r="940" spans="1:15" x14ac:dyDescent="0.45">
      <c r="A940">
        <v>57427124</v>
      </c>
      <c r="B940" s="4">
        <v>44151</v>
      </c>
      <c r="C940">
        <v>2456853</v>
      </c>
      <c r="D940">
        <v>11081</v>
      </c>
      <c r="E940" t="s">
        <v>218</v>
      </c>
      <c r="F940" t="s">
        <v>150</v>
      </c>
      <c r="G940" t="s">
        <v>155</v>
      </c>
      <c r="H940">
        <v>2</v>
      </c>
      <c r="I940" s="5">
        <v>70.579831932773104</v>
      </c>
      <c r="J940" s="5">
        <f t="shared" si="14"/>
        <v>141.15966386554621</v>
      </c>
      <c r="K940" s="6">
        <v>63128</v>
      </c>
      <c r="L940" s="6" t="s">
        <v>28</v>
      </c>
      <c r="M940" s="6" t="s">
        <v>39</v>
      </c>
      <c r="N940" t="s">
        <v>35</v>
      </c>
      <c r="O940" t="s">
        <v>16</v>
      </c>
    </row>
    <row r="941" spans="1:15" x14ac:dyDescent="0.45">
      <c r="A941">
        <v>57427124</v>
      </c>
      <c r="B941" s="4">
        <v>44151</v>
      </c>
      <c r="C941">
        <v>2456853</v>
      </c>
      <c r="D941">
        <v>13397</v>
      </c>
      <c r="E941" t="s">
        <v>219</v>
      </c>
      <c r="F941" t="s">
        <v>152</v>
      </c>
      <c r="G941" t="s">
        <v>155</v>
      </c>
      <c r="H941">
        <v>3</v>
      </c>
      <c r="I941" s="5">
        <v>117.63865546218489</v>
      </c>
      <c r="J941" s="5">
        <f t="shared" si="14"/>
        <v>352.91596638655466</v>
      </c>
      <c r="K941" s="6">
        <v>63128</v>
      </c>
      <c r="L941" s="6" t="s">
        <v>28</v>
      </c>
      <c r="M941" s="6" t="s">
        <v>39</v>
      </c>
      <c r="N941" t="s">
        <v>35</v>
      </c>
      <c r="O941" t="s">
        <v>16</v>
      </c>
    </row>
    <row r="942" spans="1:15" x14ac:dyDescent="0.45">
      <c r="A942">
        <v>57427124</v>
      </c>
      <c r="B942" s="4">
        <v>44151</v>
      </c>
      <c r="C942">
        <v>2456853</v>
      </c>
      <c r="D942">
        <v>13699</v>
      </c>
      <c r="E942" t="s">
        <v>223</v>
      </c>
      <c r="F942" t="s">
        <v>152</v>
      </c>
      <c r="G942" t="s">
        <v>155</v>
      </c>
      <c r="H942">
        <v>3</v>
      </c>
      <c r="I942" s="5">
        <v>119.31932773109244</v>
      </c>
      <c r="J942" s="5">
        <f t="shared" si="14"/>
        <v>357.9579831932773</v>
      </c>
      <c r="K942" s="6">
        <v>63128</v>
      </c>
      <c r="L942" s="6" t="s">
        <v>28</v>
      </c>
      <c r="M942" s="6" t="s">
        <v>39</v>
      </c>
      <c r="N942" t="s">
        <v>35</v>
      </c>
      <c r="O942" t="s">
        <v>16</v>
      </c>
    </row>
    <row r="943" spans="1:15" x14ac:dyDescent="0.45">
      <c r="A943">
        <v>73240991</v>
      </c>
      <c r="B943" s="4">
        <v>44150</v>
      </c>
      <c r="C943">
        <v>2672390</v>
      </c>
      <c r="D943">
        <v>12899</v>
      </c>
      <c r="E943" t="s">
        <v>177</v>
      </c>
      <c r="F943" t="s">
        <v>151</v>
      </c>
      <c r="G943" t="s">
        <v>155</v>
      </c>
      <c r="H943">
        <v>1</v>
      </c>
      <c r="I943" s="5">
        <v>268.05882352941177</v>
      </c>
      <c r="J943" s="5">
        <f t="shared" si="14"/>
        <v>268.05882352941177</v>
      </c>
      <c r="K943" s="6">
        <v>72379</v>
      </c>
      <c r="L943" s="6" t="s">
        <v>13</v>
      </c>
      <c r="M943" s="6" t="s">
        <v>14</v>
      </c>
      <c r="N943" t="s">
        <v>32</v>
      </c>
      <c r="O943" t="s">
        <v>18</v>
      </c>
    </row>
    <row r="944" spans="1:15" x14ac:dyDescent="0.45">
      <c r="A944">
        <v>90666457</v>
      </c>
      <c r="B944" s="4">
        <v>44150</v>
      </c>
      <c r="C944">
        <v>1398252</v>
      </c>
      <c r="D944">
        <v>10557</v>
      </c>
      <c r="E944" t="s">
        <v>215</v>
      </c>
      <c r="F944" t="s">
        <v>174</v>
      </c>
      <c r="G944" t="s">
        <v>154</v>
      </c>
      <c r="H944">
        <v>2</v>
      </c>
      <c r="I944" s="5">
        <v>132.76470588235296</v>
      </c>
      <c r="J944" s="5">
        <f t="shared" si="14"/>
        <v>265.52941176470591</v>
      </c>
      <c r="K944" s="6" t="s">
        <v>69</v>
      </c>
      <c r="L944" s="6" t="s">
        <v>21</v>
      </c>
      <c r="M944" s="6" t="s">
        <v>25</v>
      </c>
      <c r="N944" t="s">
        <v>32</v>
      </c>
      <c r="O944" t="s">
        <v>30</v>
      </c>
    </row>
    <row r="945" spans="1:15" x14ac:dyDescent="0.45">
      <c r="A945">
        <v>90666457</v>
      </c>
      <c r="B945" s="4">
        <v>44150</v>
      </c>
      <c r="C945">
        <v>1398252</v>
      </c>
      <c r="D945">
        <v>10557</v>
      </c>
      <c r="E945" t="s">
        <v>215</v>
      </c>
      <c r="F945" t="s">
        <v>174</v>
      </c>
      <c r="G945" t="s">
        <v>154</v>
      </c>
      <c r="H945">
        <v>2</v>
      </c>
      <c r="I945" s="5">
        <v>132.76470588235296</v>
      </c>
      <c r="J945" s="5">
        <f t="shared" si="14"/>
        <v>265.52941176470591</v>
      </c>
      <c r="K945" s="6" t="s">
        <v>69</v>
      </c>
      <c r="L945" s="6" t="s">
        <v>21</v>
      </c>
      <c r="M945" s="6" t="s">
        <v>25</v>
      </c>
      <c r="N945" t="s">
        <v>32</v>
      </c>
      <c r="O945" t="s">
        <v>30</v>
      </c>
    </row>
    <row r="946" spans="1:15" x14ac:dyDescent="0.45">
      <c r="A946">
        <v>90666457</v>
      </c>
      <c r="B946" s="4">
        <v>44150</v>
      </c>
      <c r="C946">
        <v>1398252</v>
      </c>
      <c r="D946">
        <v>12153</v>
      </c>
      <c r="E946" t="s">
        <v>230</v>
      </c>
      <c r="F946" t="s">
        <v>151</v>
      </c>
      <c r="G946" t="s">
        <v>154</v>
      </c>
      <c r="H946">
        <v>2</v>
      </c>
      <c r="I946" s="5">
        <v>247.89075630252103</v>
      </c>
      <c r="J946" s="5">
        <f t="shared" si="14"/>
        <v>495.78151260504205</v>
      </c>
      <c r="K946" s="6" t="s">
        <v>69</v>
      </c>
      <c r="L946" s="6" t="s">
        <v>21</v>
      </c>
      <c r="M946" s="6" t="s">
        <v>25</v>
      </c>
      <c r="N946" t="s">
        <v>32</v>
      </c>
      <c r="O946" t="s">
        <v>30</v>
      </c>
    </row>
    <row r="947" spans="1:15" x14ac:dyDescent="0.45">
      <c r="A947">
        <v>73240991</v>
      </c>
      <c r="B947" s="4">
        <v>44150</v>
      </c>
      <c r="C947">
        <v>2672390</v>
      </c>
      <c r="D947">
        <v>10430</v>
      </c>
      <c r="E947" t="s">
        <v>176</v>
      </c>
      <c r="F947" t="s">
        <v>174</v>
      </c>
      <c r="G947" t="s">
        <v>155</v>
      </c>
      <c r="H947">
        <v>3</v>
      </c>
      <c r="I947" s="5">
        <v>140.32773109243698</v>
      </c>
      <c r="J947" s="5">
        <f t="shared" si="14"/>
        <v>420.98319327731093</v>
      </c>
      <c r="K947" s="6">
        <v>72379</v>
      </c>
      <c r="L947" s="6" t="s">
        <v>13</v>
      </c>
      <c r="M947" s="6" t="s">
        <v>14</v>
      </c>
      <c r="N947" t="s">
        <v>32</v>
      </c>
      <c r="O947" t="s">
        <v>18</v>
      </c>
    </row>
    <row r="948" spans="1:15" x14ac:dyDescent="0.45">
      <c r="A948">
        <v>73240991</v>
      </c>
      <c r="B948" s="4">
        <v>44150</v>
      </c>
      <c r="C948">
        <v>2672390</v>
      </c>
      <c r="D948">
        <v>11310</v>
      </c>
      <c r="E948" t="s">
        <v>211</v>
      </c>
      <c r="F948" t="s">
        <v>150</v>
      </c>
      <c r="G948" t="s">
        <v>154</v>
      </c>
      <c r="H948">
        <v>3</v>
      </c>
      <c r="I948" s="5">
        <v>71.420168067226896</v>
      </c>
      <c r="J948" s="5">
        <f t="shared" si="14"/>
        <v>214.2605042016807</v>
      </c>
      <c r="K948" s="6">
        <v>72379</v>
      </c>
      <c r="L948" s="6" t="s">
        <v>13</v>
      </c>
      <c r="M948" s="6" t="s">
        <v>14</v>
      </c>
      <c r="N948" t="s">
        <v>32</v>
      </c>
      <c r="O948" t="s">
        <v>18</v>
      </c>
    </row>
    <row r="949" spans="1:15" x14ac:dyDescent="0.45">
      <c r="A949">
        <v>14700397</v>
      </c>
      <c r="B949" s="4">
        <v>44150</v>
      </c>
      <c r="C949">
        <v>8771093</v>
      </c>
      <c r="D949">
        <v>11777</v>
      </c>
      <c r="E949" t="s">
        <v>175</v>
      </c>
      <c r="F949" t="s">
        <v>150</v>
      </c>
      <c r="G949" t="s">
        <v>154</v>
      </c>
      <c r="H949">
        <v>2</v>
      </c>
      <c r="I949" s="5">
        <v>63.016806722689076</v>
      </c>
      <c r="J949" s="5">
        <f t="shared" si="14"/>
        <v>126.03361344537815</v>
      </c>
      <c r="K949" s="6">
        <v>28195</v>
      </c>
      <c r="L949" s="6" t="s">
        <v>19</v>
      </c>
      <c r="M949" s="6" t="s">
        <v>41</v>
      </c>
      <c r="N949" t="s">
        <v>32</v>
      </c>
      <c r="O949" t="s">
        <v>16</v>
      </c>
    </row>
    <row r="950" spans="1:15" x14ac:dyDescent="0.45">
      <c r="A950">
        <v>14700397</v>
      </c>
      <c r="B950" s="4">
        <v>44150</v>
      </c>
      <c r="C950">
        <v>8771093</v>
      </c>
      <c r="D950">
        <v>13651</v>
      </c>
      <c r="E950" t="s">
        <v>197</v>
      </c>
      <c r="F950" t="s">
        <v>152</v>
      </c>
      <c r="G950" t="s">
        <v>154</v>
      </c>
      <c r="H950">
        <v>3</v>
      </c>
      <c r="I950" s="5">
        <v>112.5966386554622</v>
      </c>
      <c r="J950" s="5">
        <f t="shared" si="14"/>
        <v>337.78991596638662</v>
      </c>
      <c r="K950" s="6">
        <v>28195</v>
      </c>
      <c r="L950" s="6" t="s">
        <v>19</v>
      </c>
      <c r="M950" s="6" t="s">
        <v>41</v>
      </c>
      <c r="N950" t="s">
        <v>32</v>
      </c>
      <c r="O950" t="s">
        <v>16</v>
      </c>
    </row>
    <row r="951" spans="1:15" x14ac:dyDescent="0.45">
      <c r="A951">
        <v>74809539</v>
      </c>
      <c r="B951" s="4">
        <v>44149</v>
      </c>
      <c r="C951">
        <v>2463037</v>
      </c>
      <c r="D951">
        <v>12710</v>
      </c>
      <c r="E951" t="s">
        <v>228</v>
      </c>
      <c r="F951" t="s">
        <v>151</v>
      </c>
      <c r="G951" t="s">
        <v>155</v>
      </c>
      <c r="H951">
        <v>2</v>
      </c>
      <c r="I951" s="5">
        <v>259.65546218487395</v>
      </c>
      <c r="J951" s="5">
        <f t="shared" si="14"/>
        <v>519.31092436974791</v>
      </c>
      <c r="K951" s="6" t="s">
        <v>125</v>
      </c>
      <c r="L951" s="6" t="s">
        <v>21</v>
      </c>
      <c r="M951" s="6" t="s">
        <v>25</v>
      </c>
      <c r="N951" t="s">
        <v>32</v>
      </c>
      <c r="O951" t="s">
        <v>18</v>
      </c>
    </row>
    <row r="952" spans="1:15" x14ac:dyDescent="0.45">
      <c r="A952">
        <v>66981589</v>
      </c>
      <c r="B952" s="4">
        <v>44149</v>
      </c>
      <c r="C952">
        <v>8432196</v>
      </c>
      <c r="D952">
        <v>11518</v>
      </c>
      <c r="E952" t="s">
        <v>216</v>
      </c>
      <c r="F952" t="s">
        <v>150</v>
      </c>
      <c r="G952" t="s">
        <v>154</v>
      </c>
      <c r="H952">
        <v>2</v>
      </c>
      <c r="I952" s="5">
        <v>63.016806722689076</v>
      </c>
      <c r="J952" s="5">
        <f t="shared" si="14"/>
        <v>126.03361344537815</v>
      </c>
      <c r="K952" s="6">
        <v>39615</v>
      </c>
      <c r="L952" s="6" t="s">
        <v>21</v>
      </c>
      <c r="M952" s="6" t="s">
        <v>33</v>
      </c>
      <c r="N952" t="s">
        <v>35</v>
      </c>
      <c r="O952" t="s">
        <v>18</v>
      </c>
    </row>
    <row r="953" spans="1:15" x14ac:dyDescent="0.45">
      <c r="A953">
        <v>30891374</v>
      </c>
      <c r="B953" s="4">
        <v>44149</v>
      </c>
      <c r="C953">
        <v>8874329</v>
      </c>
      <c r="D953">
        <v>10198</v>
      </c>
      <c r="E953" t="s">
        <v>222</v>
      </c>
      <c r="F953" t="s">
        <v>174</v>
      </c>
      <c r="G953" t="s">
        <v>155</v>
      </c>
      <c r="H953">
        <v>2</v>
      </c>
      <c r="I953" s="5">
        <v>130.24369747899161</v>
      </c>
      <c r="J953" s="5">
        <f t="shared" si="14"/>
        <v>260.48739495798321</v>
      </c>
      <c r="K953" s="6">
        <v>14547</v>
      </c>
      <c r="L953" s="6" t="s">
        <v>21</v>
      </c>
      <c r="M953" s="6" t="s">
        <v>31</v>
      </c>
      <c r="N953" t="s">
        <v>15</v>
      </c>
      <c r="O953" t="s">
        <v>16</v>
      </c>
    </row>
    <row r="954" spans="1:15" x14ac:dyDescent="0.45">
      <c r="A954">
        <v>19372529</v>
      </c>
      <c r="B954" s="4">
        <v>44148</v>
      </c>
      <c r="C954">
        <v>7344318</v>
      </c>
      <c r="D954">
        <v>10828</v>
      </c>
      <c r="E954" t="s">
        <v>190</v>
      </c>
      <c r="F954" t="s">
        <v>174</v>
      </c>
      <c r="G954" t="s">
        <v>154</v>
      </c>
      <c r="H954">
        <v>3</v>
      </c>
      <c r="I954" s="5">
        <v>136.96638655462186</v>
      </c>
      <c r="J954" s="5">
        <f t="shared" si="14"/>
        <v>410.89915966386559</v>
      </c>
      <c r="K954" s="6">
        <v>73033</v>
      </c>
      <c r="L954" s="6" t="s">
        <v>13</v>
      </c>
      <c r="M954" s="6" t="s">
        <v>14</v>
      </c>
      <c r="N954" t="s">
        <v>35</v>
      </c>
      <c r="O954" t="s">
        <v>16</v>
      </c>
    </row>
    <row r="955" spans="1:15" x14ac:dyDescent="0.45">
      <c r="A955">
        <v>44618428</v>
      </c>
      <c r="B955" s="4">
        <v>44148</v>
      </c>
      <c r="C955">
        <v>9213638</v>
      </c>
      <c r="D955">
        <v>12058</v>
      </c>
      <c r="E955" t="s">
        <v>210</v>
      </c>
      <c r="F955" t="s">
        <v>151</v>
      </c>
      <c r="G955" t="s">
        <v>155</v>
      </c>
      <c r="H955">
        <v>3</v>
      </c>
      <c r="I955" s="5">
        <v>267.218487394958</v>
      </c>
      <c r="J955" s="5">
        <f t="shared" si="14"/>
        <v>801.65546218487407</v>
      </c>
      <c r="K955" s="6">
        <v>26826</v>
      </c>
      <c r="L955" s="6" t="s">
        <v>19</v>
      </c>
      <c r="M955" s="6" t="s">
        <v>20</v>
      </c>
      <c r="N955" t="s">
        <v>35</v>
      </c>
      <c r="O955" t="s">
        <v>16</v>
      </c>
    </row>
    <row r="956" spans="1:15" x14ac:dyDescent="0.45">
      <c r="A956">
        <v>33704981</v>
      </c>
      <c r="B956" s="4">
        <v>44148</v>
      </c>
      <c r="C956">
        <v>4823352</v>
      </c>
      <c r="D956">
        <v>11400</v>
      </c>
      <c r="E956" t="s">
        <v>204</v>
      </c>
      <c r="F956" t="s">
        <v>150</v>
      </c>
      <c r="G956" t="s">
        <v>155</v>
      </c>
      <c r="H956">
        <v>3</v>
      </c>
      <c r="I956" s="5">
        <v>63.857142857142854</v>
      </c>
      <c r="J956" s="5">
        <f t="shared" si="14"/>
        <v>191.57142857142856</v>
      </c>
      <c r="K956" s="6">
        <v>83646</v>
      </c>
      <c r="L956" s="6" t="s">
        <v>13</v>
      </c>
      <c r="M956" s="6" t="s">
        <v>27</v>
      </c>
      <c r="N956" t="s">
        <v>23</v>
      </c>
      <c r="O956" t="s">
        <v>16</v>
      </c>
    </row>
    <row r="957" spans="1:15" x14ac:dyDescent="0.45">
      <c r="A957">
        <v>31472383</v>
      </c>
      <c r="B957" s="4">
        <v>44147</v>
      </c>
      <c r="C957">
        <v>7480594</v>
      </c>
      <c r="D957">
        <v>13355</v>
      </c>
      <c r="E957" t="s">
        <v>224</v>
      </c>
      <c r="F957" t="s">
        <v>152</v>
      </c>
      <c r="G957" t="s">
        <v>154</v>
      </c>
      <c r="H957">
        <v>3</v>
      </c>
      <c r="I957" s="5">
        <v>123.52100840336136</v>
      </c>
      <c r="J957" s="5">
        <f t="shared" si="14"/>
        <v>370.56302521008411</v>
      </c>
      <c r="K957" s="6">
        <v>95326</v>
      </c>
      <c r="L957" s="6" t="s">
        <v>13</v>
      </c>
      <c r="M957" s="6" t="s">
        <v>27</v>
      </c>
      <c r="N957" t="s">
        <v>32</v>
      </c>
      <c r="O957" t="s">
        <v>16</v>
      </c>
    </row>
    <row r="958" spans="1:15" x14ac:dyDescent="0.45">
      <c r="A958">
        <v>50421263</v>
      </c>
      <c r="B958" s="4">
        <v>44146</v>
      </c>
      <c r="C958">
        <v>5992824</v>
      </c>
      <c r="D958">
        <v>13405</v>
      </c>
      <c r="E958" t="s">
        <v>221</v>
      </c>
      <c r="F958" t="s">
        <v>152</v>
      </c>
      <c r="G958" t="s">
        <v>155</v>
      </c>
      <c r="H958">
        <v>3</v>
      </c>
      <c r="I958" s="5">
        <v>116.79831932773111</v>
      </c>
      <c r="J958" s="5">
        <f t="shared" si="14"/>
        <v>350.39495798319331</v>
      </c>
      <c r="K958" s="6">
        <v>27356</v>
      </c>
      <c r="L958" s="6" t="s">
        <v>19</v>
      </c>
      <c r="M958" s="6" t="s">
        <v>20</v>
      </c>
      <c r="N958" t="s">
        <v>23</v>
      </c>
      <c r="O958" t="s">
        <v>16</v>
      </c>
    </row>
    <row r="959" spans="1:15" x14ac:dyDescent="0.45">
      <c r="A959">
        <v>84943334</v>
      </c>
      <c r="B959" s="4">
        <v>44145</v>
      </c>
      <c r="C959">
        <v>1649771</v>
      </c>
      <c r="D959">
        <v>12634</v>
      </c>
      <c r="E959" t="s">
        <v>202</v>
      </c>
      <c r="F959" t="s">
        <v>151</v>
      </c>
      <c r="G959" t="s">
        <v>154</v>
      </c>
      <c r="H959">
        <v>3</v>
      </c>
      <c r="I959" s="5">
        <v>265.53781512605042</v>
      </c>
      <c r="J959" s="5">
        <f t="shared" si="14"/>
        <v>796.61344537815125</v>
      </c>
      <c r="K959" s="6">
        <v>24306</v>
      </c>
      <c r="L959" s="6" t="s">
        <v>19</v>
      </c>
      <c r="M959" s="6" t="s">
        <v>34</v>
      </c>
      <c r="N959" t="s">
        <v>15</v>
      </c>
      <c r="O959" t="s">
        <v>18</v>
      </c>
    </row>
    <row r="960" spans="1:15" x14ac:dyDescent="0.45">
      <c r="A960">
        <v>84943334</v>
      </c>
      <c r="B960" s="4">
        <v>44145</v>
      </c>
      <c r="C960">
        <v>1649771</v>
      </c>
      <c r="D960">
        <v>12735</v>
      </c>
      <c r="E960" t="s">
        <v>231</v>
      </c>
      <c r="F960" t="s">
        <v>151</v>
      </c>
      <c r="G960" t="s">
        <v>155</v>
      </c>
      <c r="H960">
        <v>3</v>
      </c>
      <c r="I960" s="5">
        <v>268.05882352941177</v>
      </c>
      <c r="J960" s="5">
        <f t="shared" si="14"/>
        <v>804.17647058823536</v>
      </c>
      <c r="K960" s="6">
        <v>24306</v>
      </c>
      <c r="L960" s="6" t="s">
        <v>19</v>
      </c>
      <c r="M960" s="6" t="s">
        <v>34</v>
      </c>
      <c r="N960" t="s">
        <v>15</v>
      </c>
      <c r="O960" t="s">
        <v>18</v>
      </c>
    </row>
    <row r="961" spans="1:15" x14ac:dyDescent="0.45">
      <c r="A961">
        <v>53856276</v>
      </c>
      <c r="B961" s="4">
        <v>44145</v>
      </c>
      <c r="C961">
        <v>8831250</v>
      </c>
      <c r="D961">
        <v>11175</v>
      </c>
      <c r="E961" t="s">
        <v>229</v>
      </c>
      <c r="F961" t="s">
        <v>150</v>
      </c>
      <c r="G961" t="s">
        <v>155</v>
      </c>
      <c r="H961">
        <v>2</v>
      </c>
      <c r="I961" s="5">
        <v>71.420168067226896</v>
      </c>
      <c r="J961" s="5">
        <f t="shared" si="14"/>
        <v>142.84033613445379</v>
      </c>
      <c r="K961" s="6">
        <v>68159</v>
      </c>
      <c r="L961" s="6" t="s">
        <v>13</v>
      </c>
      <c r="M961" s="6" t="s">
        <v>14</v>
      </c>
      <c r="N961" t="s">
        <v>17</v>
      </c>
      <c r="O961" t="s">
        <v>16</v>
      </c>
    </row>
    <row r="962" spans="1:15" x14ac:dyDescent="0.45">
      <c r="A962">
        <v>76569526</v>
      </c>
      <c r="B962" s="4">
        <v>44144</v>
      </c>
      <c r="C962">
        <v>9641975</v>
      </c>
      <c r="D962">
        <v>10181</v>
      </c>
      <c r="E962" t="s">
        <v>189</v>
      </c>
      <c r="F962" t="s">
        <v>174</v>
      </c>
      <c r="G962" t="s">
        <v>154</v>
      </c>
      <c r="H962">
        <v>2</v>
      </c>
      <c r="I962" s="5">
        <v>134.44537815126051</v>
      </c>
      <c r="J962" s="5">
        <f t="shared" ref="J962:J1025" si="15">H962*I962</f>
        <v>268.89075630252103</v>
      </c>
      <c r="K962" s="6">
        <v>61203</v>
      </c>
      <c r="L962" s="6" t="s">
        <v>28</v>
      </c>
      <c r="M962" s="6" t="s">
        <v>39</v>
      </c>
      <c r="N962" t="s">
        <v>35</v>
      </c>
      <c r="O962" t="s">
        <v>18</v>
      </c>
    </row>
    <row r="963" spans="1:15" x14ac:dyDescent="0.45">
      <c r="A963">
        <v>76569526</v>
      </c>
      <c r="B963" s="4">
        <v>44144</v>
      </c>
      <c r="C963">
        <v>9641975</v>
      </c>
      <c r="D963">
        <v>11733</v>
      </c>
      <c r="E963" t="s">
        <v>182</v>
      </c>
      <c r="F963" t="s">
        <v>150</v>
      </c>
      <c r="G963" t="s">
        <v>155</v>
      </c>
      <c r="H963">
        <v>2</v>
      </c>
      <c r="I963" s="5">
        <v>73.100840336134453</v>
      </c>
      <c r="J963" s="5">
        <f t="shared" si="15"/>
        <v>146.20168067226891</v>
      </c>
      <c r="K963" s="6">
        <v>61203</v>
      </c>
      <c r="L963" s="6" t="s">
        <v>28</v>
      </c>
      <c r="M963" s="6" t="s">
        <v>39</v>
      </c>
      <c r="N963" t="s">
        <v>35</v>
      </c>
      <c r="O963" t="s">
        <v>18</v>
      </c>
    </row>
    <row r="964" spans="1:15" x14ac:dyDescent="0.45">
      <c r="A964">
        <v>45653931</v>
      </c>
      <c r="B964" s="4">
        <v>44144</v>
      </c>
      <c r="C964">
        <v>2721310</v>
      </c>
      <c r="D964">
        <v>11733</v>
      </c>
      <c r="E964" t="s">
        <v>182</v>
      </c>
      <c r="F964" t="s">
        <v>150</v>
      </c>
      <c r="G964" t="s">
        <v>155</v>
      </c>
      <c r="H964">
        <v>2</v>
      </c>
      <c r="I964" s="5">
        <v>73.100840336134453</v>
      </c>
      <c r="J964" s="5">
        <f t="shared" si="15"/>
        <v>146.20168067226891</v>
      </c>
      <c r="K964" s="6">
        <v>33154</v>
      </c>
      <c r="L964" s="6" t="s">
        <v>28</v>
      </c>
      <c r="M964" s="6" t="s">
        <v>29</v>
      </c>
      <c r="N964" t="s">
        <v>32</v>
      </c>
      <c r="O964" t="s">
        <v>16</v>
      </c>
    </row>
    <row r="965" spans="1:15" x14ac:dyDescent="0.45">
      <c r="A965">
        <v>40027019</v>
      </c>
      <c r="B965" s="4">
        <v>44144</v>
      </c>
      <c r="C965">
        <v>6506267</v>
      </c>
      <c r="D965">
        <v>11400</v>
      </c>
      <c r="E965" t="s">
        <v>204</v>
      </c>
      <c r="F965" t="s">
        <v>150</v>
      </c>
      <c r="G965" t="s">
        <v>155</v>
      </c>
      <c r="H965">
        <v>2</v>
      </c>
      <c r="I965" s="5">
        <v>63.857142857142854</v>
      </c>
      <c r="J965" s="5">
        <f t="shared" si="15"/>
        <v>127.71428571428571</v>
      </c>
      <c r="K965" s="6">
        <v>36396</v>
      </c>
      <c r="L965" s="6" t="s">
        <v>28</v>
      </c>
      <c r="M965" s="6" t="s">
        <v>39</v>
      </c>
      <c r="N965" t="s">
        <v>32</v>
      </c>
      <c r="O965" t="s">
        <v>16</v>
      </c>
    </row>
    <row r="966" spans="1:15" x14ac:dyDescent="0.45">
      <c r="A966">
        <v>31010083</v>
      </c>
      <c r="B966" s="4">
        <v>44144</v>
      </c>
      <c r="C966">
        <v>2983628</v>
      </c>
      <c r="D966">
        <v>11341</v>
      </c>
      <c r="E966" t="s">
        <v>185</v>
      </c>
      <c r="F966" t="s">
        <v>150</v>
      </c>
      <c r="G966" t="s">
        <v>154</v>
      </c>
      <c r="H966">
        <v>3</v>
      </c>
      <c r="I966" s="5">
        <v>63.857142857142854</v>
      </c>
      <c r="J966" s="5">
        <f t="shared" si="15"/>
        <v>191.57142857142856</v>
      </c>
      <c r="K966" s="6">
        <v>72516</v>
      </c>
      <c r="L966" s="6" t="s">
        <v>13</v>
      </c>
      <c r="M966" s="6" t="s">
        <v>14</v>
      </c>
      <c r="N966" t="s">
        <v>15</v>
      </c>
      <c r="O966" t="s">
        <v>16</v>
      </c>
    </row>
    <row r="967" spans="1:15" x14ac:dyDescent="0.45">
      <c r="A967">
        <v>94741015</v>
      </c>
      <c r="B967" s="4">
        <v>44143</v>
      </c>
      <c r="C967">
        <v>6682193</v>
      </c>
      <c r="D967">
        <v>10381</v>
      </c>
      <c r="E967" t="s">
        <v>205</v>
      </c>
      <c r="F967" t="s">
        <v>174</v>
      </c>
      <c r="G967" t="s">
        <v>155</v>
      </c>
      <c r="H967">
        <v>3</v>
      </c>
      <c r="I967" s="5">
        <v>132.76470588235296</v>
      </c>
      <c r="J967" s="5">
        <f t="shared" si="15"/>
        <v>398.2941176470589</v>
      </c>
      <c r="K967" s="6">
        <v>57548</v>
      </c>
      <c r="L967" s="6" t="s">
        <v>28</v>
      </c>
      <c r="M967" s="6" t="s">
        <v>36</v>
      </c>
      <c r="N967" t="s">
        <v>17</v>
      </c>
      <c r="O967" t="s">
        <v>26</v>
      </c>
    </row>
    <row r="968" spans="1:15" x14ac:dyDescent="0.45">
      <c r="A968">
        <v>94741015</v>
      </c>
      <c r="B968" s="4">
        <v>44143</v>
      </c>
      <c r="C968">
        <v>6682193</v>
      </c>
      <c r="D968">
        <v>11777</v>
      </c>
      <c r="E968" t="s">
        <v>175</v>
      </c>
      <c r="F968" t="s">
        <v>150</v>
      </c>
      <c r="G968" t="s">
        <v>154</v>
      </c>
      <c r="H968">
        <v>3</v>
      </c>
      <c r="I968" s="5">
        <v>63.016806722689076</v>
      </c>
      <c r="J968" s="5">
        <f t="shared" si="15"/>
        <v>189.05042016806723</v>
      </c>
      <c r="K968" s="6">
        <v>57548</v>
      </c>
      <c r="L968" s="6" t="s">
        <v>28</v>
      </c>
      <c r="M968" s="6" t="s">
        <v>36</v>
      </c>
      <c r="N968" t="s">
        <v>17</v>
      </c>
      <c r="O968" t="s">
        <v>26</v>
      </c>
    </row>
    <row r="969" spans="1:15" x14ac:dyDescent="0.45">
      <c r="A969">
        <v>94741015</v>
      </c>
      <c r="B969" s="4">
        <v>44143</v>
      </c>
      <c r="C969">
        <v>6682193</v>
      </c>
      <c r="D969">
        <v>11036</v>
      </c>
      <c r="E969" t="s">
        <v>227</v>
      </c>
      <c r="F969" t="s">
        <v>150</v>
      </c>
      <c r="G969" t="s">
        <v>155</v>
      </c>
      <c r="H969">
        <v>2</v>
      </c>
      <c r="I969" s="5">
        <v>68.058823529411768</v>
      </c>
      <c r="J969" s="5">
        <f t="shared" si="15"/>
        <v>136.11764705882354</v>
      </c>
      <c r="K969" s="6">
        <v>57548</v>
      </c>
      <c r="L969" s="6" t="s">
        <v>28</v>
      </c>
      <c r="M969" s="6" t="s">
        <v>36</v>
      </c>
      <c r="N969" t="s">
        <v>17</v>
      </c>
      <c r="O969" t="s">
        <v>26</v>
      </c>
    </row>
    <row r="970" spans="1:15" x14ac:dyDescent="0.45">
      <c r="A970">
        <v>94741015</v>
      </c>
      <c r="B970" s="4">
        <v>44143</v>
      </c>
      <c r="C970">
        <v>6682193</v>
      </c>
      <c r="D970">
        <v>13653</v>
      </c>
      <c r="E970" t="s">
        <v>196</v>
      </c>
      <c r="F970" t="s">
        <v>152</v>
      </c>
      <c r="G970" t="s">
        <v>155</v>
      </c>
      <c r="H970">
        <v>2</v>
      </c>
      <c r="I970" s="5">
        <v>121.00000000000001</v>
      </c>
      <c r="J970" s="5">
        <f t="shared" si="15"/>
        <v>242.00000000000003</v>
      </c>
      <c r="K970" s="6">
        <v>57548</v>
      </c>
      <c r="L970" s="6" t="s">
        <v>28</v>
      </c>
      <c r="M970" s="6" t="s">
        <v>36</v>
      </c>
      <c r="N970" t="s">
        <v>17</v>
      </c>
      <c r="O970" t="s">
        <v>26</v>
      </c>
    </row>
    <row r="971" spans="1:15" x14ac:dyDescent="0.45">
      <c r="A971">
        <v>94741015</v>
      </c>
      <c r="B971" s="4">
        <v>44143</v>
      </c>
      <c r="C971">
        <v>6682193</v>
      </c>
      <c r="D971">
        <v>13302</v>
      </c>
      <c r="E971" t="s">
        <v>203</v>
      </c>
      <c r="F971" t="s">
        <v>152</v>
      </c>
      <c r="G971" t="s">
        <v>155</v>
      </c>
      <c r="H971">
        <v>2</v>
      </c>
      <c r="I971" s="5">
        <v>121.00000000000001</v>
      </c>
      <c r="J971" s="5">
        <f t="shared" si="15"/>
        <v>242.00000000000003</v>
      </c>
      <c r="K971" s="6">
        <v>57548</v>
      </c>
      <c r="L971" s="6" t="s">
        <v>28</v>
      </c>
      <c r="M971" s="6" t="s">
        <v>36</v>
      </c>
      <c r="N971" t="s">
        <v>17</v>
      </c>
      <c r="O971" t="s">
        <v>26</v>
      </c>
    </row>
    <row r="972" spans="1:15" x14ac:dyDescent="0.45">
      <c r="A972">
        <v>92314773</v>
      </c>
      <c r="B972" s="4">
        <v>44143</v>
      </c>
      <c r="C972">
        <v>8354712</v>
      </c>
      <c r="D972">
        <v>10828</v>
      </c>
      <c r="E972" t="s">
        <v>190</v>
      </c>
      <c r="F972" t="s">
        <v>174</v>
      </c>
      <c r="G972" t="s">
        <v>154</v>
      </c>
      <c r="H972">
        <v>3</v>
      </c>
      <c r="I972" s="5">
        <v>136.96638655462186</v>
      </c>
      <c r="J972" s="5">
        <f t="shared" si="15"/>
        <v>410.89915966386559</v>
      </c>
      <c r="K972" s="6">
        <v>17268</v>
      </c>
      <c r="L972" s="6" t="s">
        <v>21</v>
      </c>
      <c r="M972" s="6" t="s">
        <v>31</v>
      </c>
      <c r="N972" t="s">
        <v>17</v>
      </c>
      <c r="O972" t="s">
        <v>26</v>
      </c>
    </row>
    <row r="973" spans="1:15" x14ac:dyDescent="0.45">
      <c r="A973">
        <v>92314773</v>
      </c>
      <c r="B973" s="4">
        <v>44143</v>
      </c>
      <c r="C973">
        <v>8354712</v>
      </c>
      <c r="D973">
        <v>12710</v>
      </c>
      <c r="E973" t="s">
        <v>228</v>
      </c>
      <c r="F973" t="s">
        <v>151</v>
      </c>
      <c r="G973" t="s">
        <v>155</v>
      </c>
      <c r="H973">
        <v>2</v>
      </c>
      <c r="I973" s="5">
        <v>259.65546218487395</v>
      </c>
      <c r="J973" s="5">
        <f t="shared" si="15"/>
        <v>519.31092436974791</v>
      </c>
      <c r="K973" s="6">
        <v>17268</v>
      </c>
      <c r="L973" s="6" t="s">
        <v>21</v>
      </c>
      <c r="M973" s="6" t="s">
        <v>31</v>
      </c>
      <c r="N973" t="s">
        <v>17</v>
      </c>
      <c r="O973" t="s">
        <v>26</v>
      </c>
    </row>
    <row r="974" spans="1:15" x14ac:dyDescent="0.45">
      <c r="A974">
        <v>92314773</v>
      </c>
      <c r="B974" s="4">
        <v>44143</v>
      </c>
      <c r="C974">
        <v>8354712</v>
      </c>
      <c r="D974">
        <v>12058</v>
      </c>
      <c r="E974" t="s">
        <v>210</v>
      </c>
      <c r="F974" t="s">
        <v>151</v>
      </c>
      <c r="G974" t="s">
        <v>155</v>
      </c>
      <c r="H974">
        <v>3</v>
      </c>
      <c r="I974" s="5">
        <v>267.218487394958</v>
      </c>
      <c r="J974" s="5">
        <f t="shared" si="15"/>
        <v>801.65546218487407</v>
      </c>
      <c r="K974" s="6">
        <v>17268</v>
      </c>
      <c r="L974" s="6" t="s">
        <v>21</v>
      </c>
      <c r="M974" s="6" t="s">
        <v>31</v>
      </c>
      <c r="N974" t="s">
        <v>17</v>
      </c>
      <c r="O974" t="s">
        <v>26</v>
      </c>
    </row>
    <row r="975" spans="1:15" x14ac:dyDescent="0.45">
      <c r="A975">
        <v>58704337</v>
      </c>
      <c r="B975" s="4">
        <v>44143</v>
      </c>
      <c r="C975">
        <v>7570666</v>
      </c>
      <c r="D975">
        <v>11400</v>
      </c>
      <c r="E975" t="s">
        <v>204</v>
      </c>
      <c r="F975" t="s">
        <v>150</v>
      </c>
      <c r="G975" t="s">
        <v>155</v>
      </c>
      <c r="H975">
        <v>2</v>
      </c>
      <c r="I975" s="5">
        <v>63.857142857142854</v>
      </c>
      <c r="J975" s="5">
        <f t="shared" si="15"/>
        <v>127.71428571428571</v>
      </c>
      <c r="K975" s="6">
        <v>37181</v>
      </c>
      <c r="L975" s="6" t="s">
        <v>19</v>
      </c>
      <c r="M975" s="6" t="s">
        <v>20</v>
      </c>
      <c r="N975" t="s">
        <v>35</v>
      </c>
      <c r="O975" t="s">
        <v>16</v>
      </c>
    </row>
    <row r="976" spans="1:15" x14ac:dyDescent="0.45">
      <c r="A976">
        <v>58704337</v>
      </c>
      <c r="B976" s="4">
        <v>44143</v>
      </c>
      <c r="C976">
        <v>7570666</v>
      </c>
      <c r="D976">
        <v>12849</v>
      </c>
      <c r="E976" t="s">
        <v>200</v>
      </c>
      <c r="F976" t="s">
        <v>151</v>
      </c>
      <c r="G976" t="s">
        <v>154</v>
      </c>
      <c r="H976">
        <v>2</v>
      </c>
      <c r="I976" s="5">
        <v>255.45378151260505</v>
      </c>
      <c r="J976" s="5">
        <f t="shared" si="15"/>
        <v>510.9075630252101</v>
      </c>
      <c r="K976" s="6">
        <v>37181</v>
      </c>
      <c r="L976" s="6" t="s">
        <v>19</v>
      </c>
      <c r="M976" s="6" t="s">
        <v>20</v>
      </c>
      <c r="N976" t="s">
        <v>35</v>
      </c>
      <c r="O976" t="s">
        <v>16</v>
      </c>
    </row>
    <row r="977" spans="1:15" x14ac:dyDescent="0.45">
      <c r="A977">
        <v>58704337</v>
      </c>
      <c r="B977" s="4">
        <v>44143</v>
      </c>
      <c r="C977">
        <v>7570666</v>
      </c>
      <c r="D977">
        <v>13651</v>
      </c>
      <c r="E977" t="s">
        <v>197</v>
      </c>
      <c r="F977" t="s">
        <v>152</v>
      </c>
      <c r="G977" t="s">
        <v>154</v>
      </c>
      <c r="H977">
        <v>3</v>
      </c>
      <c r="I977" s="5">
        <v>112.5966386554622</v>
      </c>
      <c r="J977" s="5">
        <f t="shared" si="15"/>
        <v>337.78991596638662</v>
      </c>
      <c r="K977" s="6">
        <v>37181</v>
      </c>
      <c r="L977" s="6" t="s">
        <v>19</v>
      </c>
      <c r="M977" s="6" t="s">
        <v>20</v>
      </c>
      <c r="N977" t="s">
        <v>35</v>
      </c>
      <c r="O977" t="s">
        <v>16</v>
      </c>
    </row>
    <row r="978" spans="1:15" x14ac:dyDescent="0.45">
      <c r="A978">
        <v>11054415</v>
      </c>
      <c r="B978" s="4">
        <v>44143</v>
      </c>
      <c r="C978">
        <v>1296262</v>
      </c>
      <c r="D978">
        <v>13363</v>
      </c>
      <c r="E978" t="s">
        <v>213</v>
      </c>
      <c r="F978" t="s">
        <v>152</v>
      </c>
      <c r="G978" t="s">
        <v>154</v>
      </c>
      <c r="H978">
        <v>3</v>
      </c>
      <c r="I978" s="5">
        <v>116.79831932773111</v>
      </c>
      <c r="J978" s="5">
        <f t="shared" si="15"/>
        <v>350.39495798319331</v>
      </c>
      <c r="K978" s="6">
        <v>35440</v>
      </c>
      <c r="L978" s="6" t="s">
        <v>28</v>
      </c>
      <c r="M978" s="6" t="s">
        <v>39</v>
      </c>
      <c r="N978" t="s">
        <v>23</v>
      </c>
      <c r="O978" t="s">
        <v>16</v>
      </c>
    </row>
    <row r="979" spans="1:15" x14ac:dyDescent="0.45">
      <c r="A979">
        <v>85464016</v>
      </c>
      <c r="B979" s="4">
        <v>44142</v>
      </c>
      <c r="C979">
        <v>6627874</v>
      </c>
      <c r="D979">
        <v>11156</v>
      </c>
      <c r="E979" t="s">
        <v>193</v>
      </c>
      <c r="F979" t="s">
        <v>150</v>
      </c>
      <c r="G979" t="s">
        <v>154</v>
      </c>
      <c r="H979">
        <v>2</v>
      </c>
      <c r="I979" s="5">
        <v>74.78151260504201</v>
      </c>
      <c r="J979" s="5">
        <f t="shared" si="15"/>
        <v>149.56302521008402</v>
      </c>
      <c r="K979" s="6">
        <v>25938</v>
      </c>
      <c r="L979" s="6" t="s">
        <v>19</v>
      </c>
      <c r="M979" s="6" t="s">
        <v>34</v>
      </c>
      <c r="N979" t="s">
        <v>35</v>
      </c>
      <c r="O979" t="s">
        <v>18</v>
      </c>
    </row>
    <row r="980" spans="1:15" x14ac:dyDescent="0.45">
      <c r="A980">
        <v>84711153</v>
      </c>
      <c r="B980" s="4">
        <v>44142</v>
      </c>
      <c r="C980">
        <v>9971565</v>
      </c>
      <c r="D980">
        <v>11341</v>
      </c>
      <c r="E980" t="s">
        <v>185</v>
      </c>
      <c r="F980" t="s">
        <v>150</v>
      </c>
      <c r="G980" t="s">
        <v>154</v>
      </c>
      <c r="H980">
        <v>3</v>
      </c>
      <c r="I980" s="5">
        <v>63.857142857142854</v>
      </c>
      <c r="J980" s="5">
        <f t="shared" si="15"/>
        <v>191.57142857142856</v>
      </c>
      <c r="K980" s="6">
        <v>39104</v>
      </c>
      <c r="L980" s="6" t="s">
        <v>21</v>
      </c>
      <c r="M980" s="6" t="s">
        <v>33</v>
      </c>
      <c r="N980" t="s">
        <v>23</v>
      </c>
      <c r="O980" t="s">
        <v>18</v>
      </c>
    </row>
    <row r="981" spans="1:15" x14ac:dyDescent="0.45">
      <c r="A981">
        <v>15364227</v>
      </c>
      <c r="B981" s="4">
        <v>44142</v>
      </c>
      <c r="C981">
        <v>4312829</v>
      </c>
      <c r="D981">
        <v>12710</v>
      </c>
      <c r="E981" t="s">
        <v>228</v>
      </c>
      <c r="F981" t="s">
        <v>151</v>
      </c>
      <c r="G981" t="s">
        <v>155</v>
      </c>
      <c r="H981">
        <v>2</v>
      </c>
      <c r="I981" s="5">
        <v>259.65546218487395</v>
      </c>
      <c r="J981" s="5">
        <f t="shared" si="15"/>
        <v>519.31092436974791</v>
      </c>
      <c r="K981" s="6">
        <v>95163</v>
      </c>
      <c r="L981" s="6" t="s">
        <v>13</v>
      </c>
      <c r="M981" s="6" t="s">
        <v>27</v>
      </c>
      <c r="N981" t="s">
        <v>35</v>
      </c>
      <c r="O981" t="s">
        <v>16</v>
      </c>
    </row>
    <row r="982" spans="1:15" x14ac:dyDescent="0.45">
      <c r="A982">
        <v>24216567</v>
      </c>
      <c r="B982" s="4">
        <v>44142</v>
      </c>
      <c r="C982">
        <v>3025580</v>
      </c>
      <c r="D982">
        <v>10352</v>
      </c>
      <c r="E982" t="s">
        <v>199</v>
      </c>
      <c r="F982" t="s">
        <v>174</v>
      </c>
      <c r="G982" t="s">
        <v>154</v>
      </c>
      <c r="H982">
        <v>3</v>
      </c>
      <c r="I982" s="5">
        <v>127.72268907563027</v>
      </c>
      <c r="J982" s="5">
        <f t="shared" si="15"/>
        <v>383.1680672268908</v>
      </c>
      <c r="K982" s="6">
        <v>89407</v>
      </c>
      <c r="L982" s="6" t="s">
        <v>13</v>
      </c>
      <c r="M982" s="6" t="s">
        <v>27</v>
      </c>
      <c r="N982" t="s">
        <v>23</v>
      </c>
      <c r="O982" t="s">
        <v>16</v>
      </c>
    </row>
    <row r="983" spans="1:15" x14ac:dyDescent="0.45">
      <c r="A983">
        <v>15364227</v>
      </c>
      <c r="B983" s="4">
        <v>44142</v>
      </c>
      <c r="C983">
        <v>4312829</v>
      </c>
      <c r="D983">
        <v>13355</v>
      </c>
      <c r="E983" t="s">
        <v>224</v>
      </c>
      <c r="F983" t="s">
        <v>152</v>
      </c>
      <c r="G983" t="s">
        <v>154</v>
      </c>
      <c r="H983">
        <v>3</v>
      </c>
      <c r="I983" s="5">
        <v>123.52100840336136</v>
      </c>
      <c r="J983" s="5">
        <f t="shared" si="15"/>
        <v>370.56302521008411</v>
      </c>
      <c r="K983" s="6">
        <v>95163</v>
      </c>
      <c r="L983" s="6" t="s">
        <v>13</v>
      </c>
      <c r="M983" s="6" t="s">
        <v>27</v>
      </c>
      <c r="N983" t="s">
        <v>35</v>
      </c>
      <c r="O983" t="s">
        <v>16</v>
      </c>
    </row>
    <row r="984" spans="1:15" x14ac:dyDescent="0.45">
      <c r="A984">
        <v>55273967</v>
      </c>
      <c r="B984" s="4">
        <v>44142</v>
      </c>
      <c r="C984">
        <v>6962732</v>
      </c>
      <c r="D984">
        <v>12098</v>
      </c>
      <c r="E984" t="s">
        <v>212</v>
      </c>
      <c r="F984" t="s">
        <v>151</v>
      </c>
      <c r="G984" t="s">
        <v>154</v>
      </c>
      <c r="H984">
        <v>3</v>
      </c>
      <c r="I984" s="5">
        <v>257.97478991596643</v>
      </c>
      <c r="J984" s="5">
        <f t="shared" si="15"/>
        <v>773.92436974789928</v>
      </c>
      <c r="K984" s="6">
        <v>31547</v>
      </c>
      <c r="L984" s="6" t="s">
        <v>19</v>
      </c>
      <c r="M984" s="6" t="s">
        <v>20</v>
      </c>
      <c r="N984" t="s">
        <v>17</v>
      </c>
      <c r="O984" t="s">
        <v>16</v>
      </c>
    </row>
    <row r="985" spans="1:15" x14ac:dyDescent="0.45">
      <c r="A985">
        <v>55273967</v>
      </c>
      <c r="B985" s="4">
        <v>44142</v>
      </c>
      <c r="C985">
        <v>6962732</v>
      </c>
      <c r="D985">
        <v>12149</v>
      </c>
      <c r="E985" t="s">
        <v>232</v>
      </c>
      <c r="F985" t="s">
        <v>151</v>
      </c>
      <c r="G985" t="s">
        <v>155</v>
      </c>
      <c r="H985">
        <v>2</v>
      </c>
      <c r="I985" s="5">
        <v>264.69747899159665</v>
      </c>
      <c r="J985" s="5">
        <f t="shared" si="15"/>
        <v>529.39495798319331</v>
      </c>
      <c r="K985" s="6">
        <v>31547</v>
      </c>
      <c r="L985" s="6" t="s">
        <v>19</v>
      </c>
      <c r="M985" s="6" t="s">
        <v>20</v>
      </c>
      <c r="N985" t="s">
        <v>17</v>
      </c>
      <c r="O985" t="s">
        <v>16</v>
      </c>
    </row>
    <row r="986" spans="1:15" x14ac:dyDescent="0.45">
      <c r="A986">
        <v>55273967</v>
      </c>
      <c r="B986" s="4">
        <v>44142</v>
      </c>
      <c r="C986">
        <v>6962732</v>
      </c>
      <c r="D986">
        <v>12710</v>
      </c>
      <c r="E986" t="s">
        <v>228</v>
      </c>
      <c r="F986" t="s">
        <v>151</v>
      </c>
      <c r="G986" t="s">
        <v>155</v>
      </c>
      <c r="H986">
        <v>3</v>
      </c>
      <c r="I986" s="5">
        <v>259.65546218487395</v>
      </c>
      <c r="J986" s="5">
        <f t="shared" si="15"/>
        <v>778.96638655462186</v>
      </c>
      <c r="K986" s="6">
        <v>31547</v>
      </c>
      <c r="L986" s="6" t="s">
        <v>19</v>
      </c>
      <c r="M986" s="6" t="s">
        <v>20</v>
      </c>
      <c r="N986" t="s">
        <v>17</v>
      </c>
      <c r="O986" t="s">
        <v>16</v>
      </c>
    </row>
    <row r="987" spans="1:15" x14ac:dyDescent="0.45">
      <c r="A987">
        <v>24216567</v>
      </c>
      <c r="B987" s="4">
        <v>44142</v>
      </c>
      <c r="C987">
        <v>3025580</v>
      </c>
      <c r="D987">
        <v>13230</v>
      </c>
      <c r="E987" t="s">
        <v>207</v>
      </c>
      <c r="F987" t="s">
        <v>152</v>
      </c>
      <c r="G987" t="s">
        <v>155</v>
      </c>
      <c r="H987">
        <v>3</v>
      </c>
      <c r="I987" s="5">
        <v>112.5966386554622</v>
      </c>
      <c r="J987" s="5">
        <f t="shared" si="15"/>
        <v>337.78991596638662</v>
      </c>
      <c r="K987" s="6">
        <v>89407</v>
      </c>
      <c r="L987" s="6" t="s">
        <v>13</v>
      </c>
      <c r="M987" s="6" t="s">
        <v>27</v>
      </c>
      <c r="N987" t="s">
        <v>23</v>
      </c>
      <c r="O987" t="s">
        <v>16</v>
      </c>
    </row>
    <row r="988" spans="1:15" x14ac:dyDescent="0.45">
      <c r="A988">
        <v>15364227</v>
      </c>
      <c r="B988" s="4">
        <v>44142</v>
      </c>
      <c r="C988">
        <v>4312829</v>
      </c>
      <c r="D988">
        <v>13791</v>
      </c>
      <c r="E988" t="s">
        <v>179</v>
      </c>
      <c r="F988" t="s">
        <v>152</v>
      </c>
      <c r="G988" t="s">
        <v>155</v>
      </c>
      <c r="H988">
        <v>2</v>
      </c>
      <c r="I988" s="5">
        <v>125.20168067226892</v>
      </c>
      <c r="J988" s="5">
        <f t="shared" si="15"/>
        <v>250.40336134453784</v>
      </c>
      <c r="K988" s="6">
        <v>95163</v>
      </c>
      <c r="L988" s="6" t="s">
        <v>13</v>
      </c>
      <c r="M988" s="6" t="s">
        <v>27</v>
      </c>
      <c r="N988" t="s">
        <v>35</v>
      </c>
      <c r="O988" t="s">
        <v>16</v>
      </c>
    </row>
    <row r="989" spans="1:15" x14ac:dyDescent="0.45">
      <c r="A989">
        <v>24216567</v>
      </c>
      <c r="B989" s="4">
        <v>44142</v>
      </c>
      <c r="C989">
        <v>3025580</v>
      </c>
      <c r="D989">
        <v>13699</v>
      </c>
      <c r="E989" t="s">
        <v>223</v>
      </c>
      <c r="F989" t="s">
        <v>152</v>
      </c>
      <c r="G989" t="s">
        <v>155</v>
      </c>
      <c r="H989">
        <v>2</v>
      </c>
      <c r="I989" s="5">
        <v>119.31932773109244</v>
      </c>
      <c r="J989" s="5">
        <f t="shared" si="15"/>
        <v>238.63865546218489</v>
      </c>
      <c r="K989" s="6">
        <v>89407</v>
      </c>
      <c r="L989" s="6" t="s">
        <v>13</v>
      </c>
      <c r="M989" s="6" t="s">
        <v>27</v>
      </c>
      <c r="N989" t="s">
        <v>23</v>
      </c>
      <c r="O989" t="s">
        <v>16</v>
      </c>
    </row>
    <row r="990" spans="1:15" x14ac:dyDescent="0.45">
      <c r="A990">
        <v>10527607</v>
      </c>
      <c r="B990" s="4">
        <v>44141</v>
      </c>
      <c r="C990">
        <v>9130538</v>
      </c>
      <c r="D990">
        <v>12899</v>
      </c>
      <c r="E990" t="s">
        <v>177</v>
      </c>
      <c r="F990" t="s">
        <v>151</v>
      </c>
      <c r="G990" t="s">
        <v>155</v>
      </c>
      <c r="H990">
        <v>1</v>
      </c>
      <c r="I990" s="5">
        <v>268.05882352941177</v>
      </c>
      <c r="J990" s="5">
        <f t="shared" si="15"/>
        <v>268.05882352941177</v>
      </c>
      <c r="K990" s="6">
        <v>85049</v>
      </c>
      <c r="L990" s="6" t="s">
        <v>13</v>
      </c>
      <c r="M990" s="6" t="s">
        <v>27</v>
      </c>
      <c r="N990" t="s">
        <v>15</v>
      </c>
      <c r="O990" t="s">
        <v>16</v>
      </c>
    </row>
    <row r="991" spans="1:15" x14ac:dyDescent="0.45">
      <c r="A991">
        <v>85531888</v>
      </c>
      <c r="B991" s="4">
        <v>44141</v>
      </c>
      <c r="C991">
        <v>3356873</v>
      </c>
      <c r="D991">
        <v>11400</v>
      </c>
      <c r="E991" t="s">
        <v>204</v>
      </c>
      <c r="F991" t="s">
        <v>150</v>
      </c>
      <c r="G991" t="s">
        <v>155</v>
      </c>
      <c r="H991">
        <v>2</v>
      </c>
      <c r="I991" s="5">
        <v>63.857142857142854</v>
      </c>
      <c r="J991" s="5">
        <f t="shared" si="15"/>
        <v>127.71428571428571</v>
      </c>
      <c r="K991" s="6">
        <v>24223</v>
      </c>
      <c r="L991" s="6" t="s">
        <v>19</v>
      </c>
      <c r="M991" s="6" t="s">
        <v>34</v>
      </c>
      <c r="N991" t="s">
        <v>17</v>
      </c>
      <c r="O991" t="s">
        <v>18</v>
      </c>
    </row>
    <row r="992" spans="1:15" x14ac:dyDescent="0.45">
      <c r="A992">
        <v>90693304</v>
      </c>
      <c r="B992" s="4">
        <v>44141</v>
      </c>
      <c r="C992">
        <v>8846334</v>
      </c>
      <c r="D992">
        <v>11036</v>
      </c>
      <c r="E992" t="s">
        <v>227</v>
      </c>
      <c r="F992" t="s">
        <v>150</v>
      </c>
      <c r="G992" t="s">
        <v>155</v>
      </c>
      <c r="H992">
        <v>3</v>
      </c>
      <c r="I992" s="5">
        <v>68.058823529411768</v>
      </c>
      <c r="J992" s="5">
        <f t="shared" si="15"/>
        <v>204.1764705882353</v>
      </c>
      <c r="K992" s="6">
        <v>70173</v>
      </c>
      <c r="L992" s="6" t="s">
        <v>13</v>
      </c>
      <c r="M992" s="6" t="s">
        <v>14</v>
      </c>
      <c r="N992" t="s">
        <v>17</v>
      </c>
      <c r="O992" t="s">
        <v>30</v>
      </c>
    </row>
    <row r="993" spans="1:15" x14ac:dyDescent="0.45">
      <c r="A993">
        <v>92104249</v>
      </c>
      <c r="B993" s="4">
        <v>44140</v>
      </c>
      <c r="C993">
        <v>8987248</v>
      </c>
      <c r="D993">
        <v>10198</v>
      </c>
      <c r="E993" t="s">
        <v>222</v>
      </c>
      <c r="F993" t="s">
        <v>174</v>
      </c>
      <c r="G993" t="s">
        <v>155</v>
      </c>
      <c r="H993">
        <v>3</v>
      </c>
      <c r="I993" s="5">
        <v>130.24369747899161</v>
      </c>
      <c r="J993" s="5">
        <f t="shared" si="15"/>
        <v>390.73109243697479</v>
      </c>
      <c r="K993" s="6">
        <v>34513</v>
      </c>
      <c r="L993" s="6" t="s">
        <v>28</v>
      </c>
      <c r="M993" s="6" t="s">
        <v>39</v>
      </c>
      <c r="N993" t="s">
        <v>23</v>
      </c>
      <c r="O993" t="s">
        <v>26</v>
      </c>
    </row>
    <row r="994" spans="1:15" x14ac:dyDescent="0.45">
      <c r="A994">
        <v>84870580</v>
      </c>
      <c r="B994" s="4">
        <v>44140</v>
      </c>
      <c r="C994">
        <v>9194933</v>
      </c>
      <c r="D994">
        <v>13791</v>
      </c>
      <c r="E994" t="s">
        <v>179</v>
      </c>
      <c r="F994" t="s">
        <v>152</v>
      </c>
      <c r="G994" t="s">
        <v>155</v>
      </c>
      <c r="H994">
        <v>2</v>
      </c>
      <c r="I994" s="5">
        <v>125.20168067226892</v>
      </c>
      <c r="J994" s="5">
        <f t="shared" si="15"/>
        <v>250.40336134453784</v>
      </c>
      <c r="K994" s="6">
        <v>37412</v>
      </c>
      <c r="L994" s="6" t="s">
        <v>19</v>
      </c>
      <c r="M994" s="6" t="s">
        <v>20</v>
      </c>
      <c r="N994" t="s">
        <v>17</v>
      </c>
      <c r="O994" t="s">
        <v>18</v>
      </c>
    </row>
    <row r="995" spans="1:15" x14ac:dyDescent="0.45">
      <c r="A995">
        <v>40878928</v>
      </c>
      <c r="B995" s="4">
        <v>44140</v>
      </c>
      <c r="C995">
        <v>9985972</v>
      </c>
      <c r="D995">
        <v>10198</v>
      </c>
      <c r="E995" t="s">
        <v>222</v>
      </c>
      <c r="F995" t="s">
        <v>174</v>
      </c>
      <c r="G995" t="s">
        <v>155</v>
      </c>
      <c r="H995">
        <v>3</v>
      </c>
      <c r="I995" s="5">
        <v>130.24369747899161</v>
      </c>
      <c r="J995" s="5">
        <f t="shared" si="15"/>
        <v>390.73109243697479</v>
      </c>
      <c r="K995" s="6">
        <v>19399</v>
      </c>
      <c r="L995" s="6" t="s">
        <v>19</v>
      </c>
      <c r="M995" s="6" t="s">
        <v>47</v>
      </c>
      <c r="N995" t="s">
        <v>32</v>
      </c>
      <c r="O995" t="s">
        <v>16</v>
      </c>
    </row>
    <row r="996" spans="1:15" x14ac:dyDescent="0.45">
      <c r="A996">
        <v>40878928</v>
      </c>
      <c r="B996" s="4">
        <v>44140</v>
      </c>
      <c r="C996">
        <v>9985972</v>
      </c>
      <c r="D996">
        <v>10381</v>
      </c>
      <c r="E996" t="s">
        <v>205</v>
      </c>
      <c r="F996" t="s">
        <v>174</v>
      </c>
      <c r="G996" t="s">
        <v>155</v>
      </c>
      <c r="H996">
        <v>2</v>
      </c>
      <c r="I996" s="5">
        <v>132.76470588235296</v>
      </c>
      <c r="J996" s="5">
        <f t="shared" si="15"/>
        <v>265.52941176470591</v>
      </c>
      <c r="K996" s="6">
        <v>19399</v>
      </c>
      <c r="L996" s="6" t="s">
        <v>19</v>
      </c>
      <c r="M996" s="6" t="s">
        <v>47</v>
      </c>
      <c r="N996" t="s">
        <v>32</v>
      </c>
      <c r="O996" t="s">
        <v>16</v>
      </c>
    </row>
    <row r="997" spans="1:15" x14ac:dyDescent="0.45">
      <c r="A997">
        <v>40878928</v>
      </c>
      <c r="B997" s="4">
        <v>44140</v>
      </c>
      <c r="C997">
        <v>9985972</v>
      </c>
      <c r="D997">
        <v>13071</v>
      </c>
      <c r="E997" t="s">
        <v>180</v>
      </c>
      <c r="F997" t="s">
        <v>152</v>
      </c>
      <c r="G997" t="s">
        <v>154</v>
      </c>
      <c r="H997">
        <v>2</v>
      </c>
      <c r="I997" s="5">
        <v>122.68067226890757</v>
      </c>
      <c r="J997" s="5">
        <f t="shared" si="15"/>
        <v>245.36134453781514</v>
      </c>
      <c r="K997" s="6">
        <v>19399</v>
      </c>
      <c r="L997" s="6" t="s">
        <v>19</v>
      </c>
      <c r="M997" s="6" t="s">
        <v>47</v>
      </c>
      <c r="N997" t="s">
        <v>32</v>
      </c>
      <c r="O997" t="s">
        <v>16</v>
      </c>
    </row>
    <row r="998" spans="1:15" x14ac:dyDescent="0.45">
      <c r="A998">
        <v>35432491</v>
      </c>
      <c r="B998" s="4">
        <v>44140</v>
      </c>
      <c r="C998">
        <v>9448931</v>
      </c>
      <c r="D998">
        <v>13111</v>
      </c>
      <c r="E998" t="s">
        <v>178</v>
      </c>
      <c r="F998" t="s">
        <v>152</v>
      </c>
      <c r="G998" t="s">
        <v>155</v>
      </c>
      <c r="H998">
        <v>3</v>
      </c>
      <c r="I998" s="5">
        <v>113.43697478991598</v>
      </c>
      <c r="J998" s="5">
        <f t="shared" si="15"/>
        <v>340.31092436974791</v>
      </c>
      <c r="K998" s="6">
        <v>61231</v>
      </c>
      <c r="L998" s="6" t="s">
        <v>28</v>
      </c>
      <c r="M998" s="6" t="s">
        <v>39</v>
      </c>
      <c r="N998" t="s">
        <v>23</v>
      </c>
      <c r="O998" t="s">
        <v>16</v>
      </c>
    </row>
    <row r="999" spans="1:15" x14ac:dyDescent="0.45">
      <c r="A999">
        <v>75446534</v>
      </c>
      <c r="B999" s="4">
        <v>44139</v>
      </c>
      <c r="C999">
        <v>4707213</v>
      </c>
      <c r="D999">
        <v>13071</v>
      </c>
      <c r="E999" t="s">
        <v>180</v>
      </c>
      <c r="F999" t="s">
        <v>152</v>
      </c>
      <c r="G999" t="s">
        <v>154</v>
      </c>
      <c r="H999">
        <v>2</v>
      </c>
      <c r="I999" s="5">
        <v>122.68067226890757</v>
      </c>
      <c r="J999" s="5">
        <f t="shared" si="15"/>
        <v>245.36134453781514</v>
      </c>
      <c r="K999" s="6">
        <v>56766</v>
      </c>
      <c r="L999" s="6" t="s">
        <v>28</v>
      </c>
      <c r="M999" s="6" t="s">
        <v>36</v>
      </c>
      <c r="N999" t="s">
        <v>17</v>
      </c>
      <c r="O999" t="s">
        <v>18</v>
      </c>
    </row>
    <row r="1000" spans="1:15" x14ac:dyDescent="0.45">
      <c r="A1000">
        <v>34032836</v>
      </c>
      <c r="B1000" s="4">
        <v>44139</v>
      </c>
      <c r="C1000">
        <v>3773276</v>
      </c>
      <c r="D1000">
        <v>10331</v>
      </c>
      <c r="E1000" t="s">
        <v>188</v>
      </c>
      <c r="F1000" t="s">
        <v>174</v>
      </c>
      <c r="G1000" t="s">
        <v>154</v>
      </c>
      <c r="H1000">
        <v>3</v>
      </c>
      <c r="I1000" s="5">
        <v>141.16806722689077</v>
      </c>
      <c r="J1000" s="5">
        <f t="shared" si="15"/>
        <v>423.50420168067228</v>
      </c>
      <c r="K1000" s="6">
        <v>78315</v>
      </c>
      <c r="L1000" s="6" t="s">
        <v>13</v>
      </c>
      <c r="M1000" s="6" t="s">
        <v>14</v>
      </c>
      <c r="N1000" t="s">
        <v>35</v>
      </c>
      <c r="O1000" t="s">
        <v>16</v>
      </c>
    </row>
    <row r="1001" spans="1:15" x14ac:dyDescent="0.45">
      <c r="A1001">
        <v>24141442</v>
      </c>
      <c r="B1001" s="4">
        <v>44138</v>
      </c>
      <c r="C1001">
        <v>3426910</v>
      </c>
      <c r="D1001">
        <v>11431</v>
      </c>
      <c r="E1001" t="s">
        <v>209</v>
      </c>
      <c r="F1001" t="s">
        <v>150</v>
      </c>
      <c r="G1001" t="s">
        <v>155</v>
      </c>
      <c r="H1001">
        <v>2</v>
      </c>
      <c r="I1001" s="5">
        <v>63.857142857142854</v>
      </c>
      <c r="J1001" s="5">
        <f t="shared" si="15"/>
        <v>127.71428571428571</v>
      </c>
      <c r="K1001" s="6">
        <v>24376</v>
      </c>
      <c r="L1001" s="6" t="s">
        <v>19</v>
      </c>
      <c r="M1001" s="6" t="s">
        <v>34</v>
      </c>
      <c r="N1001" t="s">
        <v>32</v>
      </c>
      <c r="O1001" t="s">
        <v>16</v>
      </c>
    </row>
    <row r="1002" spans="1:15" x14ac:dyDescent="0.45">
      <c r="A1002">
        <v>85751598</v>
      </c>
      <c r="B1002" s="4">
        <v>44137</v>
      </c>
      <c r="C1002">
        <v>2415000</v>
      </c>
      <c r="D1002">
        <v>11081</v>
      </c>
      <c r="E1002" t="s">
        <v>218</v>
      </c>
      <c r="F1002" t="s">
        <v>150</v>
      </c>
      <c r="G1002" t="s">
        <v>155</v>
      </c>
      <c r="H1002">
        <v>3</v>
      </c>
      <c r="I1002" s="5">
        <v>70.579831932773104</v>
      </c>
      <c r="J1002" s="5">
        <f t="shared" si="15"/>
        <v>211.7394957983193</v>
      </c>
      <c r="K1002" s="6" t="s">
        <v>132</v>
      </c>
      <c r="L1002" s="6" t="s">
        <v>21</v>
      </c>
      <c r="M1002" s="6" t="s">
        <v>33</v>
      </c>
      <c r="N1002" t="s">
        <v>17</v>
      </c>
      <c r="O1002" t="s">
        <v>18</v>
      </c>
    </row>
    <row r="1003" spans="1:15" x14ac:dyDescent="0.45">
      <c r="A1003">
        <v>89903098</v>
      </c>
      <c r="B1003" s="4">
        <v>44137</v>
      </c>
      <c r="C1003">
        <v>6280209</v>
      </c>
      <c r="D1003">
        <v>12153</v>
      </c>
      <c r="E1003" t="s">
        <v>230</v>
      </c>
      <c r="F1003" t="s">
        <v>151</v>
      </c>
      <c r="G1003" t="s">
        <v>154</v>
      </c>
      <c r="H1003">
        <v>1</v>
      </c>
      <c r="I1003" s="5">
        <v>247.89075630252103</v>
      </c>
      <c r="J1003" s="5">
        <f t="shared" si="15"/>
        <v>247.89075630252103</v>
      </c>
      <c r="K1003" s="6">
        <v>75365</v>
      </c>
      <c r="L1003" s="6" t="s">
        <v>13</v>
      </c>
      <c r="M1003" s="6" t="s">
        <v>14</v>
      </c>
      <c r="N1003" t="s">
        <v>23</v>
      </c>
      <c r="O1003" t="s">
        <v>30</v>
      </c>
    </row>
    <row r="1004" spans="1:15" x14ac:dyDescent="0.45">
      <c r="A1004">
        <v>89903098</v>
      </c>
      <c r="B1004" s="4">
        <v>44137</v>
      </c>
      <c r="C1004">
        <v>6280209</v>
      </c>
      <c r="D1004">
        <v>10828</v>
      </c>
      <c r="E1004" t="s">
        <v>190</v>
      </c>
      <c r="F1004" t="s">
        <v>174</v>
      </c>
      <c r="G1004" t="s">
        <v>154</v>
      </c>
      <c r="H1004">
        <v>3</v>
      </c>
      <c r="I1004" s="5">
        <v>136.96638655462186</v>
      </c>
      <c r="J1004" s="5">
        <f t="shared" si="15"/>
        <v>410.89915966386559</v>
      </c>
      <c r="K1004" s="6">
        <v>75365</v>
      </c>
      <c r="L1004" s="6" t="s">
        <v>13</v>
      </c>
      <c r="M1004" s="6" t="s">
        <v>14</v>
      </c>
      <c r="N1004" t="s">
        <v>23</v>
      </c>
      <c r="O1004" t="s">
        <v>30</v>
      </c>
    </row>
    <row r="1005" spans="1:15" x14ac:dyDescent="0.45">
      <c r="A1005">
        <v>71408379</v>
      </c>
      <c r="B1005" s="4">
        <v>44137</v>
      </c>
      <c r="C1005">
        <v>3149325</v>
      </c>
      <c r="D1005">
        <v>12899</v>
      </c>
      <c r="E1005" t="s">
        <v>177</v>
      </c>
      <c r="F1005" t="s">
        <v>151</v>
      </c>
      <c r="G1005" t="s">
        <v>155</v>
      </c>
      <c r="H1005">
        <v>3</v>
      </c>
      <c r="I1005" s="5">
        <v>268.05882352941177</v>
      </c>
      <c r="J1005" s="5">
        <f t="shared" si="15"/>
        <v>804.17647058823536</v>
      </c>
      <c r="K1005" s="6">
        <v>51674</v>
      </c>
      <c r="L1005" s="6" t="s">
        <v>28</v>
      </c>
      <c r="M1005" s="6" t="s">
        <v>29</v>
      </c>
      <c r="N1005" t="s">
        <v>35</v>
      </c>
      <c r="O1005" t="s">
        <v>18</v>
      </c>
    </row>
    <row r="1006" spans="1:15" x14ac:dyDescent="0.45">
      <c r="A1006">
        <v>89903098</v>
      </c>
      <c r="B1006" s="4">
        <v>44137</v>
      </c>
      <c r="C1006">
        <v>6280209</v>
      </c>
      <c r="D1006">
        <v>10557</v>
      </c>
      <c r="E1006" t="s">
        <v>215</v>
      </c>
      <c r="F1006" t="s">
        <v>174</v>
      </c>
      <c r="G1006" t="s">
        <v>154</v>
      </c>
      <c r="H1006">
        <v>2</v>
      </c>
      <c r="I1006" s="5">
        <v>132.76470588235296</v>
      </c>
      <c r="J1006" s="5">
        <f t="shared" si="15"/>
        <v>265.52941176470591</v>
      </c>
      <c r="K1006" s="6">
        <v>75365</v>
      </c>
      <c r="L1006" s="6" t="s">
        <v>13</v>
      </c>
      <c r="M1006" s="6" t="s">
        <v>14</v>
      </c>
      <c r="N1006" t="s">
        <v>23</v>
      </c>
      <c r="O1006" t="s">
        <v>30</v>
      </c>
    </row>
    <row r="1007" spans="1:15" x14ac:dyDescent="0.45">
      <c r="A1007">
        <v>89903098</v>
      </c>
      <c r="B1007" s="4">
        <v>44137</v>
      </c>
      <c r="C1007">
        <v>6280209</v>
      </c>
      <c r="D1007">
        <v>13405</v>
      </c>
      <c r="E1007" t="s">
        <v>221</v>
      </c>
      <c r="F1007" t="s">
        <v>152</v>
      </c>
      <c r="G1007" t="s">
        <v>155</v>
      </c>
      <c r="H1007">
        <v>2</v>
      </c>
      <c r="I1007" s="5">
        <v>116.79831932773111</v>
      </c>
      <c r="J1007" s="5">
        <f t="shared" si="15"/>
        <v>233.59663865546221</v>
      </c>
      <c r="K1007" s="6">
        <v>75365</v>
      </c>
      <c r="L1007" s="6" t="s">
        <v>13</v>
      </c>
      <c r="M1007" s="6" t="s">
        <v>14</v>
      </c>
      <c r="N1007" t="s">
        <v>23</v>
      </c>
      <c r="O1007" t="s">
        <v>30</v>
      </c>
    </row>
    <row r="1008" spans="1:15" x14ac:dyDescent="0.45">
      <c r="A1008">
        <v>34778479</v>
      </c>
      <c r="B1008" s="4">
        <v>44137</v>
      </c>
      <c r="C1008">
        <v>1172999</v>
      </c>
      <c r="D1008">
        <v>10722</v>
      </c>
      <c r="E1008" t="s">
        <v>192</v>
      </c>
      <c r="F1008" t="s">
        <v>174</v>
      </c>
      <c r="G1008" t="s">
        <v>154</v>
      </c>
      <c r="H1008">
        <v>2</v>
      </c>
      <c r="I1008" s="5">
        <v>136.96638655462186</v>
      </c>
      <c r="J1008" s="5">
        <f t="shared" si="15"/>
        <v>273.93277310924373</v>
      </c>
      <c r="K1008" s="6">
        <v>39444</v>
      </c>
      <c r="L1008" s="6" t="s">
        <v>21</v>
      </c>
      <c r="M1008" s="6" t="s">
        <v>33</v>
      </c>
      <c r="N1008" t="s">
        <v>32</v>
      </c>
      <c r="O1008" t="s">
        <v>16</v>
      </c>
    </row>
    <row r="1009" spans="1:15" x14ac:dyDescent="0.45">
      <c r="A1009">
        <v>34778479</v>
      </c>
      <c r="B1009" s="4">
        <v>44137</v>
      </c>
      <c r="C1009">
        <v>1172999</v>
      </c>
      <c r="D1009">
        <v>10331</v>
      </c>
      <c r="E1009" t="s">
        <v>188</v>
      </c>
      <c r="F1009" t="s">
        <v>174</v>
      </c>
      <c r="G1009" t="s">
        <v>154</v>
      </c>
      <c r="H1009">
        <v>2</v>
      </c>
      <c r="I1009" s="5">
        <v>141.16806722689077</v>
      </c>
      <c r="J1009" s="5">
        <f t="shared" si="15"/>
        <v>282.33613445378154</v>
      </c>
      <c r="K1009" s="6">
        <v>39444</v>
      </c>
      <c r="L1009" s="6" t="s">
        <v>21</v>
      </c>
      <c r="M1009" s="6" t="s">
        <v>33</v>
      </c>
      <c r="N1009" t="s">
        <v>32</v>
      </c>
      <c r="O1009" t="s">
        <v>16</v>
      </c>
    </row>
    <row r="1010" spans="1:15" x14ac:dyDescent="0.45">
      <c r="A1010">
        <v>34778479</v>
      </c>
      <c r="B1010" s="4">
        <v>44137</v>
      </c>
      <c r="C1010">
        <v>1172999</v>
      </c>
      <c r="D1010">
        <v>13230</v>
      </c>
      <c r="E1010" t="s">
        <v>207</v>
      </c>
      <c r="F1010" t="s">
        <v>152</v>
      </c>
      <c r="G1010" t="s">
        <v>155</v>
      </c>
      <c r="H1010">
        <v>3</v>
      </c>
      <c r="I1010" s="5">
        <v>112.5966386554622</v>
      </c>
      <c r="J1010" s="5">
        <f t="shared" si="15"/>
        <v>337.78991596638662</v>
      </c>
      <c r="K1010" s="6">
        <v>39444</v>
      </c>
      <c r="L1010" s="6" t="s">
        <v>21</v>
      </c>
      <c r="M1010" s="6" t="s">
        <v>33</v>
      </c>
      <c r="N1010" t="s">
        <v>32</v>
      </c>
      <c r="O1010" t="s">
        <v>16</v>
      </c>
    </row>
    <row r="1011" spans="1:15" x14ac:dyDescent="0.45">
      <c r="A1011">
        <v>29654630</v>
      </c>
      <c r="B1011" s="4">
        <v>44137</v>
      </c>
      <c r="C1011">
        <v>4639568</v>
      </c>
      <c r="D1011">
        <v>11040</v>
      </c>
      <c r="E1011" t="s">
        <v>191</v>
      </c>
      <c r="F1011" t="s">
        <v>150</v>
      </c>
      <c r="G1011" t="s">
        <v>155</v>
      </c>
      <c r="H1011">
        <v>3</v>
      </c>
      <c r="I1011" s="5">
        <v>65.537815126050418</v>
      </c>
      <c r="J1011" s="5">
        <f t="shared" si="15"/>
        <v>196.61344537815125</v>
      </c>
      <c r="K1011" s="6" t="s">
        <v>52</v>
      </c>
      <c r="L1011" s="6" t="s">
        <v>21</v>
      </c>
      <c r="M1011" s="6" t="s">
        <v>25</v>
      </c>
      <c r="N1011" t="s">
        <v>17</v>
      </c>
      <c r="O1011" t="s">
        <v>16</v>
      </c>
    </row>
    <row r="1012" spans="1:15" x14ac:dyDescent="0.45">
      <c r="A1012">
        <v>29654630</v>
      </c>
      <c r="B1012" s="4">
        <v>44137</v>
      </c>
      <c r="C1012">
        <v>4639568</v>
      </c>
      <c r="D1012">
        <v>12735</v>
      </c>
      <c r="E1012" t="s">
        <v>231</v>
      </c>
      <c r="F1012" t="s">
        <v>151</v>
      </c>
      <c r="G1012" t="s">
        <v>155</v>
      </c>
      <c r="H1012">
        <v>3</v>
      </c>
      <c r="I1012" s="5">
        <v>268.05882352941177</v>
      </c>
      <c r="J1012" s="5">
        <f t="shared" si="15"/>
        <v>804.17647058823536</v>
      </c>
      <c r="K1012" s="6" t="s">
        <v>52</v>
      </c>
      <c r="L1012" s="6" t="s">
        <v>21</v>
      </c>
      <c r="M1012" s="6" t="s">
        <v>25</v>
      </c>
      <c r="N1012" t="s">
        <v>17</v>
      </c>
      <c r="O1012" t="s">
        <v>16</v>
      </c>
    </row>
    <row r="1013" spans="1:15" x14ac:dyDescent="0.45">
      <c r="A1013">
        <v>29654630</v>
      </c>
      <c r="B1013" s="4">
        <v>44137</v>
      </c>
      <c r="C1013">
        <v>4639568</v>
      </c>
      <c r="D1013">
        <v>13337</v>
      </c>
      <c r="E1013" t="s">
        <v>198</v>
      </c>
      <c r="F1013" t="s">
        <v>152</v>
      </c>
      <c r="G1013" t="s">
        <v>154</v>
      </c>
      <c r="H1013">
        <v>3</v>
      </c>
      <c r="I1013" s="5">
        <v>118.47899159663866</v>
      </c>
      <c r="J1013" s="5">
        <f t="shared" si="15"/>
        <v>355.43697478991601</v>
      </c>
      <c r="K1013" s="6" t="s">
        <v>52</v>
      </c>
      <c r="L1013" s="6" t="s">
        <v>21</v>
      </c>
      <c r="M1013" s="6" t="s">
        <v>25</v>
      </c>
      <c r="N1013" t="s">
        <v>17</v>
      </c>
      <c r="O1013" t="s">
        <v>16</v>
      </c>
    </row>
    <row r="1014" spans="1:15" x14ac:dyDescent="0.45">
      <c r="A1014">
        <v>89903098</v>
      </c>
      <c r="B1014" s="4">
        <v>44137</v>
      </c>
      <c r="C1014">
        <v>6280209</v>
      </c>
      <c r="D1014">
        <v>11036</v>
      </c>
      <c r="E1014" t="s">
        <v>227</v>
      </c>
      <c r="F1014" t="s">
        <v>150</v>
      </c>
      <c r="G1014" t="s">
        <v>155</v>
      </c>
      <c r="H1014">
        <v>2</v>
      </c>
      <c r="I1014" s="5">
        <v>68.058823529411768</v>
      </c>
      <c r="J1014" s="5">
        <f t="shared" si="15"/>
        <v>136.11764705882354</v>
      </c>
      <c r="K1014" s="6">
        <v>75365</v>
      </c>
      <c r="L1014" s="6" t="s">
        <v>13</v>
      </c>
      <c r="M1014" s="6" t="s">
        <v>14</v>
      </c>
      <c r="N1014" t="s">
        <v>23</v>
      </c>
      <c r="O1014" t="s">
        <v>30</v>
      </c>
    </row>
    <row r="1015" spans="1:15" x14ac:dyDescent="0.45">
      <c r="A1015">
        <v>88628460</v>
      </c>
      <c r="B1015" s="4">
        <v>44136</v>
      </c>
      <c r="C1015">
        <v>1346358</v>
      </c>
      <c r="D1015">
        <v>10722</v>
      </c>
      <c r="E1015" t="s">
        <v>192</v>
      </c>
      <c r="F1015" t="s">
        <v>174</v>
      </c>
      <c r="G1015" t="s">
        <v>154</v>
      </c>
      <c r="H1015">
        <v>2</v>
      </c>
      <c r="I1015" s="5">
        <v>136.96638655462186</v>
      </c>
      <c r="J1015" s="5">
        <f t="shared" si="15"/>
        <v>273.93277310924373</v>
      </c>
      <c r="K1015" s="6">
        <v>51545</v>
      </c>
      <c r="L1015" s="6" t="s">
        <v>28</v>
      </c>
      <c r="M1015" s="6" t="s">
        <v>29</v>
      </c>
      <c r="N1015" t="s">
        <v>23</v>
      </c>
      <c r="O1015" t="s">
        <v>30</v>
      </c>
    </row>
    <row r="1016" spans="1:15" x14ac:dyDescent="0.45">
      <c r="A1016">
        <v>88628460</v>
      </c>
      <c r="B1016" s="4">
        <v>44136</v>
      </c>
      <c r="C1016">
        <v>1346358</v>
      </c>
      <c r="D1016">
        <v>11969</v>
      </c>
      <c r="E1016" t="s">
        <v>195</v>
      </c>
      <c r="F1016" t="s">
        <v>150</v>
      </c>
      <c r="G1016" t="s">
        <v>155</v>
      </c>
      <c r="H1016">
        <v>3</v>
      </c>
      <c r="I1016" s="5">
        <v>66.378151260504197</v>
      </c>
      <c r="J1016" s="5">
        <f t="shared" si="15"/>
        <v>199.1344537815126</v>
      </c>
      <c r="K1016" s="6">
        <v>51545</v>
      </c>
      <c r="L1016" s="6" t="s">
        <v>28</v>
      </c>
      <c r="M1016" s="6" t="s">
        <v>29</v>
      </c>
      <c r="N1016" t="s">
        <v>23</v>
      </c>
      <c r="O1016" t="s">
        <v>30</v>
      </c>
    </row>
    <row r="1017" spans="1:15" x14ac:dyDescent="0.45">
      <c r="A1017">
        <v>88628460</v>
      </c>
      <c r="B1017" s="4">
        <v>44136</v>
      </c>
      <c r="C1017">
        <v>1346358</v>
      </c>
      <c r="D1017">
        <v>13320</v>
      </c>
      <c r="E1017" t="s">
        <v>225</v>
      </c>
      <c r="F1017" t="s">
        <v>152</v>
      </c>
      <c r="G1017" t="s">
        <v>154</v>
      </c>
      <c r="H1017">
        <v>2</v>
      </c>
      <c r="I1017" s="5">
        <v>110.07563025210085</v>
      </c>
      <c r="J1017" s="5">
        <f t="shared" si="15"/>
        <v>220.1512605042017</v>
      </c>
      <c r="K1017" s="6">
        <v>51545</v>
      </c>
      <c r="L1017" s="6" t="s">
        <v>28</v>
      </c>
      <c r="M1017" s="6" t="s">
        <v>29</v>
      </c>
      <c r="N1017" t="s">
        <v>23</v>
      </c>
      <c r="O1017" t="s">
        <v>30</v>
      </c>
    </row>
    <row r="1018" spans="1:15" x14ac:dyDescent="0.45">
      <c r="A1018">
        <v>67396395</v>
      </c>
      <c r="B1018" s="4">
        <v>44136</v>
      </c>
      <c r="C1018">
        <v>6075200</v>
      </c>
      <c r="D1018">
        <v>10557</v>
      </c>
      <c r="E1018" t="s">
        <v>215</v>
      </c>
      <c r="F1018" t="s">
        <v>174</v>
      </c>
      <c r="G1018" t="s">
        <v>154</v>
      </c>
      <c r="H1018">
        <v>2</v>
      </c>
      <c r="I1018" s="5">
        <v>132.76470588235296</v>
      </c>
      <c r="J1018" s="5">
        <f t="shared" si="15"/>
        <v>265.52941176470591</v>
      </c>
      <c r="K1018" s="6">
        <v>35469</v>
      </c>
      <c r="L1018" s="6" t="s">
        <v>28</v>
      </c>
      <c r="M1018" s="6" t="s">
        <v>39</v>
      </c>
      <c r="N1018" t="s">
        <v>15</v>
      </c>
      <c r="O1018" t="s">
        <v>18</v>
      </c>
    </row>
    <row r="1019" spans="1:15" x14ac:dyDescent="0.45">
      <c r="A1019">
        <v>67396395</v>
      </c>
      <c r="B1019" s="4">
        <v>44136</v>
      </c>
      <c r="C1019">
        <v>6075200</v>
      </c>
      <c r="D1019">
        <v>11036</v>
      </c>
      <c r="E1019" t="s">
        <v>227</v>
      </c>
      <c r="F1019" t="s">
        <v>150</v>
      </c>
      <c r="G1019" t="s">
        <v>155</v>
      </c>
      <c r="H1019">
        <v>2</v>
      </c>
      <c r="I1019" s="5">
        <v>68.058823529411768</v>
      </c>
      <c r="J1019" s="5">
        <f t="shared" si="15"/>
        <v>136.11764705882354</v>
      </c>
      <c r="K1019" s="6">
        <v>35469</v>
      </c>
      <c r="L1019" s="6" t="s">
        <v>28</v>
      </c>
      <c r="M1019" s="6" t="s">
        <v>39</v>
      </c>
      <c r="N1019" t="s">
        <v>15</v>
      </c>
      <c r="O1019" t="s">
        <v>18</v>
      </c>
    </row>
    <row r="1020" spans="1:15" x14ac:dyDescent="0.45">
      <c r="A1020">
        <v>57378482</v>
      </c>
      <c r="B1020" s="4">
        <v>44136</v>
      </c>
      <c r="C1020">
        <v>3687294</v>
      </c>
      <c r="D1020">
        <v>12710</v>
      </c>
      <c r="E1020" t="s">
        <v>228</v>
      </c>
      <c r="F1020" t="s">
        <v>151</v>
      </c>
      <c r="G1020" t="s">
        <v>155</v>
      </c>
      <c r="H1020">
        <v>2</v>
      </c>
      <c r="I1020" s="5">
        <v>259.65546218487395</v>
      </c>
      <c r="J1020" s="5">
        <f t="shared" si="15"/>
        <v>519.31092436974791</v>
      </c>
      <c r="K1020" s="6">
        <v>15745</v>
      </c>
      <c r="L1020" s="6" t="s">
        <v>21</v>
      </c>
      <c r="M1020" s="6" t="s">
        <v>31</v>
      </c>
      <c r="N1020" t="s">
        <v>17</v>
      </c>
      <c r="O1020" t="s">
        <v>16</v>
      </c>
    </row>
    <row r="1021" spans="1:15" x14ac:dyDescent="0.45">
      <c r="A1021">
        <v>90696322</v>
      </c>
      <c r="B1021" s="4">
        <v>44135</v>
      </c>
      <c r="C1021">
        <v>1758106</v>
      </c>
      <c r="D1021">
        <v>12098</v>
      </c>
      <c r="E1021" t="s">
        <v>212</v>
      </c>
      <c r="F1021" t="s">
        <v>151</v>
      </c>
      <c r="G1021" t="s">
        <v>154</v>
      </c>
      <c r="H1021">
        <v>2</v>
      </c>
      <c r="I1021" s="5">
        <v>257.97478991596643</v>
      </c>
      <c r="J1021" s="5">
        <f t="shared" si="15"/>
        <v>515.94957983193285</v>
      </c>
      <c r="K1021" s="6">
        <v>31535</v>
      </c>
      <c r="L1021" s="6" t="s">
        <v>19</v>
      </c>
      <c r="M1021" s="6" t="s">
        <v>20</v>
      </c>
      <c r="N1021" t="s">
        <v>15</v>
      </c>
      <c r="O1021" t="s">
        <v>30</v>
      </c>
    </row>
    <row r="1022" spans="1:15" x14ac:dyDescent="0.45">
      <c r="A1022">
        <v>90696322</v>
      </c>
      <c r="B1022" s="4">
        <v>44135</v>
      </c>
      <c r="C1022">
        <v>1758106</v>
      </c>
      <c r="D1022">
        <v>12058</v>
      </c>
      <c r="E1022" t="s">
        <v>210</v>
      </c>
      <c r="F1022" t="s">
        <v>151</v>
      </c>
      <c r="G1022" t="s">
        <v>155</v>
      </c>
      <c r="H1022">
        <v>2</v>
      </c>
      <c r="I1022" s="5">
        <v>267.218487394958</v>
      </c>
      <c r="J1022" s="5">
        <f t="shared" si="15"/>
        <v>534.43697478991601</v>
      </c>
      <c r="K1022" s="6">
        <v>31535</v>
      </c>
      <c r="L1022" s="6" t="s">
        <v>19</v>
      </c>
      <c r="M1022" s="6" t="s">
        <v>20</v>
      </c>
      <c r="N1022" t="s">
        <v>15</v>
      </c>
      <c r="O1022" t="s">
        <v>30</v>
      </c>
    </row>
    <row r="1023" spans="1:15" x14ac:dyDescent="0.45">
      <c r="A1023">
        <v>90696322</v>
      </c>
      <c r="B1023" s="4">
        <v>44135</v>
      </c>
      <c r="C1023">
        <v>1758106</v>
      </c>
      <c r="D1023">
        <v>12495</v>
      </c>
      <c r="E1023" t="s">
        <v>201</v>
      </c>
      <c r="F1023" t="s">
        <v>151</v>
      </c>
      <c r="G1023" t="s">
        <v>155</v>
      </c>
      <c r="H1023">
        <v>3</v>
      </c>
      <c r="I1023" s="5">
        <v>264.69747899159665</v>
      </c>
      <c r="J1023" s="5">
        <f t="shared" si="15"/>
        <v>794.09243697478996</v>
      </c>
      <c r="K1023" s="6">
        <v>31535</v>
      </c>
      <c r="L1023" s="6" t="s">
        <v>19</v>
      </c>
      <c r="M1023" s="6" t="s">
        <v>20</v>
      </c>
      <c r="N1023" t="s">
        <v>15</v>
      </c>
      <c r="O1023" t="s">
        <v>30</v>
      </c>
    </row>
    <row r="1024" spans="1:15" x14ac:dyDescent="0.45">
      <c r="A1024">
        <v>43618951</v>
      </c>
      <c r="B1024" s="4">
        <v>44135</v>
      </c>
      <c r="C1024">
        <v>8728940</v>
      </c>
      <c r="D1024">
        <v>12551</v>
      </c>
      <c r="E1024" t="s">
        <v>217</v>
      </c>
      <c r="F1024" t="s">
        <v>151</v>
      </c>
      <c r="G1024" t="s">
        <v>154</v>
      </c>
      <c r="H1024">
        <v>1</v>
      </c>
      <c r="I1024" s="5">
        <v>259.65546218487395</v>
      </c>
      <c r="J1024" s="5">
        <f t="shared" si="15"/>
        <v>259.65546218487395</v>
      </c>
      <c r="K1024" s="6">
        <v>73450</v>
      </c>
      <c r="L1024" s="6" t="s">
        <v>13</v>
      </c>
      <c r="M1024" s="6" t="s">
        <v>14</v>
      </c>
      <c r="N1024" t="s">
        <v>32</v>
      </c>
      <c r="O1024" t="s">
        <v>16</v>
      </c>
    </row>
    <row r="1025" spans="1:15" x14ac:dyDescent="0.45">
      <c r="A1025">
        <v>81271059</v>
      </c>
      <c r="B1025" s="4">
        <v>44135</v>
      </c>
      <c r="C1025">
        <v>3504095</v>
      </c>
      <c r="D1025">
        <v>12153</v>
      </c>
      <c r="E1025" t="s">
        <v>230</v>
      </c>
      <c r="F1025" t="s">
        <v>151</v>
      </c>
      <c r="G1025" t="s">
        <v>154</v>
      </c>
      <c r="H1025">
        <v>2</v>
      </c>
      <c r="I1025" s="5">
        <v>247.89075630252103</v>
      </c>
      <c r="J1025" s="5">
        <f t="shared" si="15"/>
        <v>495.78151260504205</v>
      </c>
      <c r="K1025" s="6" t="s">
        <v>86</v>
      </c>
      <c r="L1025" s="6" t="s">
        <v>21</v>
      </c>
      <c r="M1025" s="6" t="s">
        <v>25</v>
      </c>
      <c r="N1025" t="s">
        <v>32</v>
      </c>
      <c r="O1025" t="s">
        <v>18</v>
      </c>
    </row>
    <row r="1026" spans="1:15" x14ac:dyDescent="0.45">
      <c r="A1026">
        <v>72016949</v>
      </c>
      <c r="B1026" s="4">
        <v>44135</v>
      </c>
      <c r="C1026">
        <v>6686094</v>
      </c>
      <c r="D1026">
        <v>10381</v>
      </c>
      <c r="E1026" t="s">
        <v>205</v>
      </c>
      <c r="F1026" t="s">
        <v>174</v>
      </c>
      <c r="G1026" t="s">
        <v>155</v>
      </c>
      <c r="H1026">
        <v>3</v>
      </c>
      <c r="I1026" s="5">
        <v>132.76470588235296</v>
      </c>
      <c r="J1026" s="5">
        <f t="shared" ref="J1026:J1089" si="16">H1026*I1026</f>
        <v>398.2941176470589</v>
      </c>
      <c r="K1026" s="6">
        <v>32584</v>
      </c>
      <c r="L1026" s="6" t="s">
        <v>28</v>
      </c>
      <c r="M1026" s="6" t="s">
        <v>29</v>
      </c>
      <c r="N1026" t="s">
        <v>23</v>
      </c>
      <c r="O1026" t="s">
        <v>18</v>
      </c>
    </row>
    <row r="1027" spans="1:15" x14ac:dyDescent="0.45">
      <c r="A1027">
        <v>23088363</v>
      </c>
      <c r="B1027" s="4">
        <v>44135</v>
      </c>
      <c r="C1027">
        <v>8722542</v>
      </c>
      <c r="D1027">
        <v>10352</v>
      </c>
      <c r="E1027" t="s">
        <v>199</v>
      </c>
      <c r="F1027" t="s">
        <v>174</v>
      </c>
      <c r="G1027" t="s">
        <v>154</v>
      </c>
      <c r="H1027">
        <v>3</v>
      </c>
      <c r="I1027" s="5">
        <v>127.72268907563027</v>
      </c>
      <c r="J1027" s="5">
        <f t="shared" si="16"/>
        <v>383.1680672268908</v>
      </c>
      <c r="K1027" s="6">
        <v>23795</v>
      </c>
      <c r="L1027" s="6" t="s">
        <v>19</v>
      </c>
      <c r="M1027" s="6" t="s">
        <v>34</v>
      </c>
      <c r="N1027" t="s">
        <v>17</v>
      </c>
      <c r="O1027" t="s">
        <v>16</v>
      </c>
    </row>
    <row r="1028" spans="1:15" x14ac:dyDescent="0.45">
      <c r="A1028">
        <v>82275397</v>
      </c>
      <c r="B1028" s="4">
        <v>44134</v>
      </c>
      <c r="C1028">
        <v>3949913</v>
      </c>
      <c r="D1028">
        <v>10198</v>
      </c>
      <c r="E1028" t="s">
        <v>222</v>
      </c>
      <c r="F1028" t="s">
        <v>174</v>
      </c>
      <c r="G1028" t="s">
        <v>155</v>
      </c>
      <c r="H1028">
        <v>3</v>
      </c>
      <c r="I1028" s="5">
        <v>130.24369747899161</v>
      </c>
      <c r="J1028" s="5">
        <f t="shared" si="16"/>
        <v>390.73109243697479</v>
      </c>
      <c r="K1028" s="6">
        <v>50226</v>
      </c>
      <c r="L1028" s="6" t="s">
        <v>28</v>
      </c>
      <c r="M1028" s="6" t="s">
        <v>29</v>
      </c>
      <c r="N1028" t="s">
        <v>32</v>
      </c>
      <c r="O1028" t="s">
        <v>18</v>
      </c>
    </row>
    <row r="1029" spans="1:15" x14ac:dyDescent="0.45">
      <c r="A1029">
        <v>82275397</v>
      </c>
      <c r="B1029" s="4">
        <v>44134</v>
      </c>
      <c r="C1029">
        <v>3949913</v>
      </c>
      <c r="D1029">
        <v>10181</v>
      </c>
      <c r="E1029" t="s">
        <v>189</v>
      </c>
      <c r="F1029" t="s">
        <v>174</v>
      </c>
      <c r="G1029" t="s">
        <v>154</v>
      </c>
      <c r="H1029">
        <v>3</v>
      </c>
      <c r="I1029" s="5">
        <v>134.44537815126051</v>
      </c>
      <c r="J1029" s="5">
        <f t="shared" si="16"/>
        <v>403.33613445378154</v>
      </c>
      <c r="K1029" s="6">
        <v>50226</v>
      </c>
      <c r="L1029" s="6" t="s">
        <v>28</v>
      </c>
      <c r="M1029" s="6" t="s">
        <v>29</v>
      </c>
      <c r="N1029" t="s">
        <v>32</v>
      </c>
      <c r="O1029" t="s">
        <v>18</v>
      </c>
    </row>
    <row r="1030" spans="1:15" x14ac:dyDescent="0.45">
      <c r="A1030">
        <v>82275397</v>
      </c>
      <c r="B1030" s="4">
        <v>44134</v>
      </c>
      <c r="C1030">
        <v>3949913</v>
      </c>
      <c r="D1030">
        <v>13363</v>
      </c>
      <c r="E1030" t="s">
        <v>213</v>
      </c>
      <c r="F1030" t="s">
        <v>152</v>
      </c>
      <c r="G1030" t="s">
        <v>154</v>
      </c>
      <c r="H1030">
        <v>2</v>
      </c>
      <c r="I1030" s="5">
        <v>116.79831932773111</v>
      </c>
      <c r="J1030" s="5">
        <f t="shared" si="16"/>
        <v>233.59663865546221</v>
      </c>
      <c r="K1030" s="6">
        <v>50226</v>
      </c>
      <c r="L1030" s="6" t="s">
        <v>28</v>
      </c>
      <c r="M1030" s="6" t="s">
        <v>29</v>
      </c>
      <c r="N1030" t="s">
        <v>32</v>
      </c>
      <c r="O1030" t="s">
        <v>18</v>
      </c>
    </row>
    <row r="1031" spans="1:15" x14ac:dyDescent="0.45">
      <c r="A1031">
        <v>75469605</v>
      </c>
      <c r="B1031" s="4">
        <v>44134</v>
      </c>
      <c r="C1031">
        <v>1620854</v>
      </c>
      <c r="D1031">
        <v>13071</v>
      </c>
      <c r="E1031" t="s">
        <v>180</v>
      </c>
      <c r="F1031" t="s">
        <v>152</v>
      </c>
      <c r="G1031" t="s">
        <v>154</v>
      </c>
      <c r="H1031">
        <v>3</v>
      </c>
      <c r="I1031" s="5">
        <v>122.68067226890757</v>
      </c>
      <c r="J1031" s="5">
        <f t="shared" si="16"/>
        <v>368.0420168067227</v>
      </c>
      <c r="K1031" s="6">
        <v>78050</v>
      </c>
      <c r="L1031" s="6" t="s">
        <v>13</v>
      </c>
      <c r="M1031" s="6" t="s">
        <v>14</v>
      </c>
      <c r="N1031" t="s">
        <v>17</v>
      </c>
      <c r="O1031" t="s">
        <v>18</v>
      </c>
    </row>
    <row r="1032" spans="1:15" x14ac:dyDescent="0.45">
      <c r="A1032">
        <v>75469605</v>
      </c>
      <c r="B1032" s="4">
        <v>44134</v>
      </c>
      <c r="C1032">
        <v>1620854</v>
      </c>
      <c r="D1032">
        <v>13337</v>
      </c>
      <c r="E1032" t="s">
        <v>198</v>
      </c>
      <c r="F1032" t="s">
        <v>152</v>
      </c>
      <c r="G1032" t="s">
        <v>154</v>
      </c>
      <c r="H1032">
        <v>3</v>
      </c>
      <c r="I1032" s="5">
        <v>118.47899159663866</v>
      </c>
      <c r="J1032" s="5">
        <f t="shared" si="16"/>
        <v>355.43697478991601</v>
      </c>
      <c r="K1032" s="6">
        <v>78050</v>
      </c>
      <c r="L1032" s="6" t="s">
        <v>13</v>
      </c>
      <c r="M1032" s="6" t="s">
        <v>14</v>
      </c>
      <c r="N1032" t="s">
        <v>17</v>
      </c>
      <c r="O1032" t="s">
        <v>18</v>
      </c>
    </row>
    <row r="1033" spans="1:15" x14ac:dyDescent="0.45">
      <c r="A1033">
        <v>37482699</v>
      </c>
      <c r="B1033" s="4">
        <v>44134</v>
      </c>
      <c r="C1033">
        <v>8653851</v>
      </c>
      <c r="D1033">
        <v>13320</v>
      </c>
      <c r="E1033" t="s">
        <v>225</v>
      </c>
      <c r="F1033" t="s">
        <v>152</v>
      </c>
      <c r="G1033" t="s">
        <v>154</v>
      </c>
      <c r="H1033">
        <v>2</v>
      </c>
      <c r="I1033" s="5">
        <v>110.07563025210085</v>
      </c>
      <c r="J1033" s="5">
        <f t="shared" si="16"/>
        <v>220.1512605042017</v>
      </c>
      <c r="K1033" s="6" t="s">
        <v>134</v>
      </c>
      <c r="L1033" s="6" t="s">
        <v>21</v>
      </c>
      <c r="M1033" s="6" t="s">
        <v>25</v>
      </c>
      <c r="N1033" t="s">
        <v>32</v>
      </c>
      <c r="O1033" t="s">
        <v>16</v>
      </c>
    </row>
    <row r="1034" spans="1:15" x14ac:dyDescent="0.45">
      <c r="A1034">
        <v>36550573</v>
      </c>
      <c r="B1034" s="4">
        <v>44134</v>
      </c>
      <c r="C1034">
        <v>8607632</v>
      </c>
      <c r="D1034">
        <v>12430</v>
      </c>
      <c r="E1034" t="s">
        <v>186</v>
      </c>
      <c r="F1034" t="s">
        <v>151</v>
      </c>
      <c r="G1034" t="s">
        <v>155</v>
      </c>
      <c r="H1034">
        <v>3</v>
      </c>
      <c r="I1034" s="5">
        <v>256.29411764705884</v>
      </c>
      <c r="J1034" s="5">
        <f t="shared" si="16"/>
        <v>768.88235294117658</v>
      </c>
      <c r="K1034" s="6">
        <v>64720</v>
      </c>
      <c r="L1034" s="6" t="s">
        <v>28</v>
      </c>
      <c r="M1034" s="6" t="s">
        <v>39</v>
      </c>
      <c r="N1034" t="s">
        <v>23</v>
      </c>
      <c r="O1034" t="s">
        <v>16</v>
      </c>
    </row>
    <row r="1035" spans="1:15" x14ac:dyDescent="0.45">
      <c r="A1035">
        <v>75469605</v>
      </c>
      <c r="B1035" s="4">
        <v>44134</v>
      </c>
      <c r="C1035">
        <v>1620854</v>
      </c>
      <c r="D1035">
        <v>13397</v>
      </c>
      <c r="E1035" t="s">
        <v>219</v>
      </c>
      <c r="F1035" t="s">
        <v>152</v>
      </c>
      <c r="G1035" t="s">
        <v>155</v>
      </c>
      <c r="H1035">
        <v>2</v>
      </c>
      <c r="I1035" s="5">
        <v>117.63865546218489</v>
      </c>
      <c r="J1035" s="5">
        <f t="shared" si="16"/>
        <v>235.27731092436977</v>
      </c>
      <c r="K1035" s="6">
        <v>78050</v>
      </c>
      <c r="L1035" s="6" t="s">
        <v>13</v>
      </c>
      <c r="M1035" s="6" t="s">
        <v>14</v>
      </c>
      <c r="N1035" t="s">
        <v>17</v>
      </c>
      <c r="O1035" t="s">
        <v>18</v>
      </c>
    </row>
    <row r="1036" spans="1:15" x14ac:dyDescent="0.45">
      <c r="A1036">
        <v>62457659</v>
      </c>
      <c r="B1036" s="4">
        <v>44133</v>
      </c>
      <c r="C1036">
        <v>6207152</v>
      </c>
      <c r="D1036">
        <v>11040</v>
      </c>
      <c r="E1036" t="s">
        <v>191</v>
      </c>
      <c r="F1036" t="s">
        <v>150</v>
      </c>
      <c r="G1036" t="s">
        <v>155</v>
      </c>
      <c r="H1036">
        <v>3</v>
      </c>
      <c r="I1036" s="5">
        <v>65.537815126050418</v>
      </c>
      <c r="J1036" s="5">
        <f t="shared" si="16"/>
        <v>196.61344537815125</v>
      </c>
      <c r="K1036" s="6">
        <v>86470</v>
      </c>
      <c r="L1036" s="6" t="s">
        <v>13</v>
      </c>
      <c r="M1036" s="6" t="s">
        <v>27</v>
      </c>
      <c r="N1036" t="s">
        <v>32</v>
      </c>
      <c r="O1036" t="s">
        <v>16</v>
      </c>
    </row>
    <row r="1037" spans="1:15" x14ac:dyDescent="0.45">
      <c r="A1037">
        <v>56884916</v>
      </c>
      <c r="B1037" s="4">
        <v>44132</v>
      </c>
      <c r="C1037">
        <v>7156173</v>
      </c>
      <c r="D1037">
        <v>12735</v>
      </c>
      <c r="E1037" t="s">
        <v>231</v>
      </c>
      <c r="F1037" t="s">
        <v>151</v>
      </c>
      <c r="G1037" t="s">
        <v>155</v>
      </c>
      <c r="H1037">
        <v>1</v>
      </c>
      <c r="I1037" s="5">
        <v>268.05882352941177</v>
      </c>
      <c r="J1037" s="5">
        <f t="shared" si="16"/>
        <v>268.05882352941177</v>
      </c>
      <c r="K1037" s="6">
        <v>82256</v>
      </c>
      <c r="L1037" s="6" t="s">
        <v>13</v>
      </c>
      <c r="M1037" s="6" t="s">
        <v>27</v>
      </c>
      <c r="N1037" t="s">
        <v>23</v>
      </c>
      <c r="O1037" t="s">
        <v>16</v>
      </c>
    </row>
    <row r="1038" spans="1:15" x14ac:dyDescent="0.45">
      <c r="A1038">
        <v>56884916</v>
      </c>
      <c r="B1038" s="4">
        <v>44132</v>
      </c>
      <c r="C1038">
        <v>7156173</v>
      </c>
      <c r="D1038">
        <v>12058</v>
      </c>
      <c r="E1038" t="s">
        <v>210</v>
      </c>
      <c r="F1038" t="s">
        <v>151</v>
      </c>
      <c r="G1038" t="s">
        <v>155</v>
      </c>
      <c r="H1038">
        <v>1</v>
      </c>
      <c r="I1038" s="5">
        <v>267.218487394958</v>
      </c>
      <c r="J1038" s="5">
        <f t="shared" si="16"/>
        <v>267.218487394958</v>
      </c>
      <c r="K1038" s="6">
        <v>82256</v>
      </c>
      <c r="L1038" s="6" t="s">
        <v>13</v>
      </c>
      <c r="M1038" s="6" t="s">
        <v>27</v>
      </c>
      <c r="N1038" t="s">
        <v>23</v>
      </c>
      <c r="O1038" t="s">
        <v>16</v>
      </c>
    </row>
    <row r="1039" spans="1:15" x14ac:dyDescent="0.45">
      <c r="A1039">
        <v>56884916</v>
      </c>
      <c r="B1039" s="4">
        <v>44132</v>
      </c>
      <c r="C1039">
        <v>7156173</v>
      </c>
      <c r="D1039">
        <v>12725</v>
      </c>
      <c r="E1039" t="s">
        <v>220</v>
      </c>
      <c r="F1039" t="s">
        <v>151</v>
      </c>
      <c r="G1039" t="s">
        <v>154</v>
      </c>
      <c r="H1039">
        <v>1</v>
      </c>
      <c r="I1039" s="5">
        <v>263.85714285714289</v>
      </c>
      <c r="J1039" s="5">
        <f t="shared" si="16"/>
        <v>263.85714285714289</v>
      </c>
      <c r="K1039" s="6">
        <v>82256</v>
      </c>
      <c r="L1039" s="6" t="s">
        <v>13</v>
      </c>
      <c r="M1039" s="6" t="s">
        <v>27</v>
      </c>
      <c r="N1039" t="s">
        <v>23</v>
      </c>
      <c r="O1039" t="s">
        <v>16</v>
      </c>
    </row>
    <row r="1040" spans="1:15" x14ac:dyDescent="0.45">
      <c r="A1040">
        <v>56884916</v>
      </c>
      <c r="B1040" s="4">
        <v>44132</v>
      </c>
      <c r="C1040">
        <v>7156173</v>
      </c>
      <c r="D1040">
        <v>12098</v>
      </c>
      <c r="E1040" t="s">
        <v>212</v>
      </c>
      <c r="F1040" t="s">
        <v>151</v>
      </c>
      <c r="G1040" t="s">
        <v>154</v>
      </c>
      <c r="H1040">
        <v>2</v>
      </c>
      <c r="I1040" s="5">
        <v>257.97478991596643</v>
      </c>
      <c r="J1040" s="5">
        <f t="shared" si="16"/>
        <v>515.94957983193285</v>
      </c>
      <c r="K1040" s="6">
        <v>82256</v>
      </c>
      <c r="L1040" s="6" t="s">
        <v>13</v>
      </c>
      <c r="M1040" s="6" t="s">
        <v>27</v>
      </c>
      <c r="N1040" t="s">
        <v>23</v>
      </c>
      <c r="O1040" t="s">
        <v>16</v>
      </c>
    </row>
    <row r="1041" spans="1:15" x14ac:dyDescent="0.45">
      <c r="A1041">
        <v>56884916</v>
      </c>
      <c r="B1041" s="4">
        <v>44132</v>
      </c>
      <c r="C1041">
        <v>7156173</v>
      </c>
      <c r="D1041">
        <v>13583</v>
      </c>
      <c r="E1041" t="s">
        <v>184</v>
      </c>
      <c r="F1041" t="s">
        <v>152</v>
      </c>
      <c r="G1041" t="s">
        <v>154</v>
      </c>
      <c r="H1041">
        <v>3</v>
      </c>
      <c r="I1041" s="5">
        <v>110.07563025210085</v>
      </c>
      <c r="J1041" s="5">
        <f t="shared" si="16"/>
        <v>330.22689075630257</v>
      </c>
      <c r="K1041" s="6">
        <v>82256</v>
      </c>
      <c r="L1041" s="6" t="s">
        <v>13</v>
      </c>
      <c r="M1041" s="6" t="s">
        <v>27</v>
      </c>
      <c r="N1041" t="s">
        <v>23</v>
      </c>
      <c r="O1041" t="s">
        <v>16</v>
      </c>
    </row>
    <row r="1042" spans="1:15" x14ac:dyDescent="0.45">
      <c r="A1042">
        <v>20011562</v>
      </c>
      <c r="B1042" s="4">
        <v>44132</v>
      </c>
      <c r="C1042">
        <v>7795430</v>
      </c>
      <c r="D1042">
        <v>13302</v>
      </c>
      <c r="E1042" t="s">
        <v>203</v>
      </c>
      <c r="F1042" t="s">
        <v>152</v>
      </c>
      <c r="G1042" t="s">
        <v>155</v>
      </c>
      <c r="H1042">
        <v>2</v>
      </c>
      <c r="I1042" s="5">
        <v>121.00000000000001</v>
      </c>
      <c r="J1042" s="5">
        <f t="shared" si="16"/>
        <v>242.00000000000003</v>
      </c>
      <c r="K1042" s="6">
        <v>85560</v>
      </c>
      <c r="L1042" s="6" t="s">
        <v>13</v>
      </c>
      <c r="M1042" s="6" t="s">
        <v>27</v>
      </c>
      <c r="N1042" t="s">
        <v>15</v>
      </c>
      <c r="O1042" t="s">
        <v>16</v>
      </c>
    </row>
    <row r="1043" spans="1:15" x14ac:dyDescent="0.45">
      <c r="A1043">
        <v>20011562</v>
      </c>
      <c r="B1043" s="4">
        <v>44132</v>
      </c>
      <c r="C1043">
        <v>7795430</v>
      </c>
      <c r="D1043">
        <v>13363</v>
      </c>
      <c r="E1043" t="s">
        <v>213</v>
      </c>
      <c r="F1043" t="s">
        <v>152</v>
      </c>
      <c r="G1043" t="s">
        <v>154</v>
      </c>
      <c r="H1043">
        <v>2</v>
      </c>
      <c r="I1043" s="5">
        <v>116.79831932773111</v>
      </c>
      <c r="J1043" s="5">
        <f t="shared" si="16"/>
        <v>233.59663865546221</v>
      </c>
      <c r="K1043" s="6">
        <v>85560</v>
      </c>
      <c r="L1043" s="6" t="s">
        <v>13</v>
      </c>
      <c r="M1043" s="6" t="s">
        <v>27</v>
      </c>
      <c r="N1043" t="s">
        <v>15</v>
      </c>
      <c r="O1043" t="s">
        <v>16</v>
      </c>
    </row>
    <row r="1044" spans="1:15" x14ac:dyDescent="0.45">
      <c r="A1044">
        <v>57151615</v>
      </c>
      <c r="B1044" s="4">
        <v>44132</v>
      </c>
      <c r="C1044">
        <v>4476531</v>
      </c>
      <c r="D1044">
        <v>13583</v>
      </c>
      <c r="E1044" t="s">
        <v>184</v>
      </c>
      <c r="F1044" t="s">
        <v>152</v>
      </c>
      <c r="G1044" t="s">
        <v>154</v>
      </c>
      <c r="H1044">
        <v>2</v>
      </c>
      <c r="I1044" s="5">
        <v>110.07563025210085</v>
      </c>
      <c r="J1044" s="5">
        <f t="shared" si="16"/>
        <v>220.1512605042017</v>
      </c>
      <c r="K1044" s="6">
        <v>93133</v>
      </c>
      <c r="L1044" s="6" t="s">
        <v>13</v>
      </c>
      <c r="M1044" s="6" t="s">
        <v>27</v>
      </c>
      <c r="N1044" t="s">
        <v>15</v>
      </c>
      <c r="O1044" t="s">
        <v>16</v>
      </c>
    </row>
    <row r="1045" spans="1:15" x14ac:dyDescent="0.45">
      <c r="A1045">
        <v>28274803</v>
      </c>
      <c r="B1045" s="4">
        <v>44132</v>
      </c>
      <c r="C1045">
        <v>5708648</v>
      </c>
      <c r="D1045">
        <v>12149</v>
      </c>
      <c r="E1045" t="s">
        <v>232</v>
      </c>
      <c r="F1045" t="s">
        <v>151</v>
      </c>
      <c r="G1045" t="s">
        <v>155</v>
      </c>
      <c r="H1045">
        <v>2</v>
      </c>
      <c r="I1045" s="5">
        <v>264.69747899159665</v>
      </c>
      <c r="J1045" s="5">
        <f t="shared" si="16"/>
        <v>529.39495798319331</v>
      </c>
      <c r="K1045" s="6" t="s">
        <v>106</v>
      </c>
      <c r="L1045" s="6" t="s">
        <v>21</v>
      </c>
      <c r="M1045" s="6" t="s">
        <v>25</v>
      </c>
      <c r="N1045" t="s">
        <v>23</v>
      </c>
      <c r="O1045" t="s">
        <v>16</v>
      </c>
    </row>
    <row r="1046" spans="1:15" x14ac:dyDescent="0.45">
      <c r="A1046">
        <v>20011562</v>
      </c>
      <c r="B1046" s="4">
        <v>44132</v>
      </c>
      <c r="C1046">
        <v>7795430</v>
      </c>
      <c r="D1046">
        <v>11518</v>
      </c>
      <c r="E1046" t="s">
        <v>216</v>
      </c>
      <c r="F1046" t="s">
        <v>150</v>
      </c>
      <c r="G1046" t="s">
        <v>154</v>
      </c>
      <c r="H1046">
        <v>2</v>
      </c>
      <c r="I1046" s="5">
        <v>63.016806722689076</v>
      </c>
      <c r="J1046" s="5">
        <f t="shared" si="16"/>
        <v>126.03361344537815</v>
      </c>
      <c r="K1046" s="6">
        <v>85560</v>
      </c>
      <c r="L1046" s="6" t="s">
        <v>13</v>
      </c>
      <c r="M1046" s="6" t="s">
        <v>27</v>
      </c>
      <c r="N1046" t="s">
        <v>15</v>
      </c>
      <c r="O1046" t="s">
        <v>16</v>
      </c>
    </row>
    <row r="1047" spans="1:15" x14ac:dyDescent="0.45">
      <c r="A1047">
        <v>92364644</v>
      </c>
      <c r="B1047" s="4">
        <v>44131</v>
      </c>
      <c r="C1047">
        <v>8828372</v>
      </c>
      <c r="D1047">
        <v>11969</v>
      </c>
      <c r="E1047" t="s">
        <v>195</v>
      </c>
      <c r="F1047" t="s">
        <v>150</v>
      </c>
      <c r="G1047" t="s">
        <v>155</v>
      </c>
      <c r="H1047">
        <v>2</v>
      </c>
      <c r="I1047" s="5">
        <v>66.378151260504197</v>
      </c>
      <c r="J1047" s="5">
        <f t="shared" si="16"/>
        <v>132.75630252100839</v>
      </c>
      <c r="K1047" s="6">
        <v>37581</v>
      </c>
      <c r="L1047" s="6" t="s">
        <v>19</v>
      </c>
      <c r="M1047" s="6" t="s">
        <v>20</v>
      </c>
      <c r="N1047" t="s">
        <v>23</v>
      </c>
      <c r="O1047" t="s">
        <v>26</v>
      </c>
    </row>
    <row r="1048" spans="1:15" x14ac:dyDescent="0.45">
      <c r="A1048">
        <v>32750658</v>
      </c>
      <c r="B1048" s="4">
        <v>44130</v>
      </c>
      <c r="C1048">
        <v>3280788</v>
      </c>
      <c r="D1048">
        <v>12149</v>
      </c>
      <c r="E1048" t="s">
        <v>232</v>
      </c>
      <c r="F1048" t="s">
        <v>151</v>
      </c>
      <c r="G1048" t="s">
        <v>155</v>
      </c>
      <c r="H1048">
        <v>2</v>
      </c>
      <c r="I1048" s="5">
        <v>264.69747899159665</v>
      </c>
      <c r="J1048" s="5">
        <f t="shared" si="16"/>
        <v>529.39495798319331</v>
      </c>
      <c r="K1048" s="6">
        <v>82256</v>
      </c>
      <c r="L1048" s="6" t="s">
        <v>13</v>
      </c>
      <c r="M1048" s="6" t="s">
        <v>27</v>
      </c>
      <c r="N1048" t="s">
        <v>35</v>
      </c>
      <c r="O1048" t="s">
        <v>16</v>
      </c>
    </row>
    <row r="1049" spans="1:15" x14ac:dyDescent="0.45">
      <c r="A1049">
        <v>32750658</v>
      </c>
      <c r="B1049" s="4">
        <v>44130</v>
      </c>
      <c r="C1049">
        <v>3280788</v>
      </c>
      <c r="D1049">
        <v>12551</v>
      </c>
      <c r="E1049" t="s">
        <v>217</v>
      </c>
      <c r="F1049" t="s">
        <v>151</v>
      </c>
      <c r="G1049" t="s">
        <v>154</v>
      </c>
      <c r="H1049">
        <v>2</v>
      </c>
      <c r="I1049" s="5">
        <v>259.65546218487395</v>
      </c>
      <c r="J1049" s="5">
        <f t="shared" si="16"/>
        <v>519.31092436974791</v>
      </c>
      <c r="K1049" s="6">
        <v>82256</v>
      </c>
      <c r="L1049" s="6" t="s">
        <v>13</v>
      </c>
      <c r="M1049" s="6" t="s">
        <v>27</v>
      </c>
      <c r="N1049" t="s">
        <v>35</v>
      </c>
      <c r="O1049" t="s">
        <v>16</v>
      </c>
    </row>
    <row r="1050" spans="1:15" x14ac:dyDescent="0.45">
      <c r="A1050">
        <v>83222778</v>
      </c>
      <c r="B1050" s="4">
        <v>44130</v>
      </c>
      <c r="C1050">
        <v>7156173</v>
      </c>
      <c r="D1050">
        <v>12849</v>
      </c>
      <c r="E1050" t="s">
        <v>200</v>
      </c>
      <c r="F1050" t="s">
        <v>151</v>
      </c>
      <c r="G1050" t="s">
        <v>154</v>
      </c>
      <c r="H1050">
        <v>2</v>
      </c>
      <c r="I1050" s="5">
        <v>255.45378151260505</v>
      </c>
      <c r="J1050" s="5">
        <f t="shared" si="16"/>
        <v>510.9075630252101</v>
      </c>
      <c r="K1050" s="6">
        <v>82256</v>
      </c>
      <c r="L1050" s="6" t="s">
        <v>13</v>
      </c>
      <c r="M1050" s="6" t="s">
        <v>27</v>
      </c>
      <c r="N1050" t="s">
        <v>32</v>
      </c>
      <c r="O1050" t="s">
        <v>18</v>
      </c>
    </row>
    <row r="1051" spans="1:15" x14ac:dyDescent="0.45">
      <c r="A1051">
        <v>32750658</v>
      </c>
      <c r="B1051" s="4">
        <v>44130</v>
      </c>
      <c r="C1051">
        <v>3280788</v>
      </c>
      <c r="D1051">
        <v>13653</v>
      </c>
      <c r="E1051" t="s">
        <v>196</v>
      </c>
      <c r="F1051" t="s">
        <v>152</v>
      </c>
      <c r="G1051" t="s">
        <v>155</v>
      </c>
      <c r="H1051">
        <v>3</v>
      </c>
      <c r="I1051" s="5">
        <v>121.00000000000001</v>
      </c>
      <c r="J1051" s="5">
        <f t="shared" si="16"/>
        <v>363.00000000000006</v>
      </c>
      <c r="K1051" s="6">
        <v>82256</v>
      </c>
      <c r="L1051" s="6" t="s">
        <v>13</v>
      </c>
      <c r="M1051" s="6" t="s">
        <v>27</v>
      </c>
      <c r="N1051" t="s">
        <v>35</v>
      </c>
      <c r="O1051" t="s">
        <v>16</v>
      </c>
    </row>
    <row r="1052" spans="1:15" x14ac:dyDescent="0.45">
      <c r="A1052">
        <v>83222778</v>
      </c>
      <c r="B1052" s="4">
        <v>44130</v>
      </c>
      <c r="C1052">
        <v>7156173</v>
      </c>
      <c r="D1052">
        <v>11036</v>
      </c>
      <c r="E1052" t="s">
        <v>227</v>
      </c>
      <c r="F1052" t="s">
        <v>150</v>
      </c>
      <c r="G1052" t="s">
        <v>155</v>
      </c>
      <c r="H1052">
        <v>3</v>
      </c>
      <c r="I1052" s="5">
        <v>68.058823529411768</v>
      </c>
      <c r="J1052" s="5">
        <f t="shared" si="16"/>
        <v>204.1764705882353</v>
      </c>
      <c r="K1052" s="6">
        <v>82256</v>
      </c>
      <c r="L1052" s="6" t="s">
        <v>13</v>
      </c>
      <c r="M1052" s="6" t="s">
        <v>27</v>
      </c>
      <c r="N1052" t="s">
        <v>32</v>
      </c>
      <c r="O1052" t="s">
        <v>18</v>
      </c>
    </row>
    <row r="1053" spans="1:15" x14ac:dyDescent="0.45">
      <c r="A1053">
        <v>90283503</v>
      </c>
      <c r="B1053" s="4">
        <v>44129</v>
      </c>
      <c r="C1053">
        <v>2815811</v>
      </c>
      <c r="D1053">
        <v>10538</v>
      </c>
      <c r="E1053" t="s">
        <v>226</v>
      </c>
      <c r="F1053" t="s">
        <v>174</v>
      </c>
      <c r="G1053" t="s">
        <v>154</v>
      </c>
      <c r="H1053">
        <v>2</v>
      </c>
      <c r="I1053" s="5">
        <v>130.24369747899161</v>
      </c>
      <c r="J1053" s="5">
        <f t="shared" si="16"/>
        <v>260.48739495798321</v>
      </c>
      <c r="K1053" s="6">
        <v>32657</v>
      </c>
      <c r="L1053" s="6" t="s">
        <v>28</v>
      </c>
      <c r="M1053" s="6" t="s">
        <v>29</v>
      </c>
      <c r="N1053" t="s">
        <v>17</v>
      </c>
      <c r="O1053" t="s">
        <v>30</v>
      </c>
    </row>
    <row r="1054" spans="1:15" x14ac:dyDescent="0.45">
      <c r="A1054">
        <v>83511414</v>
      </c>
      <c r="B1054" s="4">
        <v>44128</v>
      </c>
      <c r="C1054">
        <v>7615178</v>
      </c>
      <c r="D1054">
        <v>12710</v>
      </c>
      <c r="E1054" t="s">
        <v>228</v>
      </c>
      <c r="F1054" t="s">
        <v>151</v>
      </c>
      <c r="G1054" t="s">
        <v>155</v>
      </c>
      <c r="H1054">
        <v>1</v>
      </c>
      <c r="I1054" s="5">
        <v>259.65546218487395</v>
      </c>
      <c r="J1054" s="5">
        <f t="shared" si="16"/>
        <v>259.65546218487395</v>
      </c>
      <c r="K1054" s="6">
        <v>93437</v>
      </c>
      <c r="L1054" s="6" t="s">
        <v>13</v>
      </c>
      <c r="M1054" s="6" t="s">
        <v>27</v>
      </c>
      <c r="N1054" t="s">
        <v>35</v>
      </c>
      <c r="O1054" t="s">
        <v>18</v>
      </c>
    </row>
    <row r="1055" spans="1:15" x14ac:dyDescent="0.45">
      <c r="A1055">
        <v>22437534</v>
      </c>
      <c r="B1055" s="4">
        <v>44127</v>
      </c>
      <c r="C1055">
        <v>7605797</v>
      </c>
      <c r="D1055">
        <v>11431</v>
      </c>
      <c r="E1055" t="s">
        <v>209</v>
      </c>
      <c r="F1055" t="s">
        <v>150</v>
      </c>
      <c r="G1055" t="s">
        <v>155</v>
      </c>
      <c r="H1055">
        <v>2</v>
      </c>
      <c r="I1055" s="5">
        <v>63.857142857142854</v>
      </c>
      <c r="J1055" s="5">
        <f t="shared" si="16"/>
        <v>127.71428571428571</v>
      </c>
      <c r="K1055" s="6">
        <v>38350</v>
      </c>
      <c r="L1055" s="6" t="s">
        <v>19</v>
      </c>
      <c r="M1055" s="6" t="s">
        <v>20</v>
      </c>
      <c r="N1055" t="s">
        <v>15</v>
      </c>
      <c r="O1055" t="s">
        <v>16</v>
      </c>
    </row>
    <row r="1056" spans="1:15" x14ac:dyDescent="0.45">
      <c r="A1056">
        <v>22437534</v>
      </c>
      <c r="B1056" s="4">
        <v>44127</v>
      </c>
      <c r="C1056">
        <v>7605797</v>
      </c>
      <c r="D1056">
        <v>12430</v>
      </c>
      <c r="E1056" t="s">
        <v>186</v>
      </c>
      <c r="F1056" t="s">
        <v>151</v>
      </c>
      <c r="G1056" t="s">
        <v>155</v>
      </c>
      <c r="H1056">
        <v>2</v>
      </c>
      <c r="I1056" s="5">
        <v>256.29411764705884</v>
      </c>
      <c r="J1056" s="5">
        <f t="shared" si="16"/>
        <v>512.58823529411768</v>
      </c>
      <c r="K1056" s="6">
        <v>38350</v>
      </c>
      <c r="L1056" s="6" t="s">
        <v>19</v>
      </c>
      <c r="M1056" s="6" t="s">
        <v>20</v>
      </c>
      <c r="N1056" t="s">
        <v>15</v>
      </c>
      <c r="O1056" t="s">
        <v>16</v>
      </c>
    </row>
    <row r="1057" spans="1:15" x14ac:dyDescent="0.45">
      <c r="A1057">
        <v>22437534</v>
      </c>
      <c r="B1057" s="4">
        <v>44127</v>
      </c>
      <c r="C1057">
        <v>7605797</v>
      </c>
      <c r="D1057">
        <v>13583</v>
      </c>
      <c r="E1057" t="s">
        <v>184</v>
      </c>
      <c r="F1057" t="s">
        <v>152</v>
      </c>
      <c r="G1057" t="s">
        <v>154</v>
      </c>
      <c r="H1057">
        <v>3</v>
      </c>
      <c r="I1057" s="5">
        <v>110.07563025210085</v>
      </c>
      <c r="J1057" s="5">
        <f t="shared" si="16"/>
        <v>330.22689075630257</v>
      </c>
      <c r="K1057" s="6">
        <v>38350</v>
      </c>
      <c r="L1057" s="6" t="s">
        <v>19</v>
      </c>
      <c r="M1057" s="6" t="s">
        <v>20</v>
      </c>
      <c r="N1057" t="s">
        <v>15</v>
      </c>
      <c r="O1057" t="s">
        <v>16</v>
      </c>
    </row>
    <row r="1058" spans="1:15" x14ac:dyDescent="0.45">
      <c r="A1058">
        <v>54744913</v>
      </c>
      <c r="B1058" s="4">
        <v>44126</v>
      </c>
      <c r="C1058">
        <v>7745272</v>
      </c>
      <c r="D1058">
        <v>12725</v>
      </c>
      <c r="E1058" t="s">
        <v>220</v>
      </c>
      <c r="F1058" t="s">
        <v>151</v>
      </c>
      <c r="G1058" t="s">
        <v>154</v>
      </c>
      <c r="H1058">
        <v>3</v>
      </c>
      <c r="I1058" s="5">
        <v>263.85714285714289</v>
      </c>
      <c r="J1058" s="5">
        <f t="shared" si="16"/>
        <v>791.57142857142867</v>
      </c>
      <c r="K1058" s="6" t="s">
        <v>62</v>
      </c>
      <c r="L1058" s="6" t="s">
        <v>21</v>
      </c>
      <c r="M1058" s="6" t="s">
        <v>25</v>
      </c>
      <c r="N1058" t="s">
        <v>23</v>
      </c>
      <c r="O1058" t="s">
        <v>16</v>
      </c>
    </row>
    <row r="1059" spans="1:15" x14ac:dyDescent="0.45">
      <c r="A1059">
        <v>54744913</v>
      </c>
      <c r="B1059" s="4">
        <v>44126</v>
      </c>
      <c r="C1059">
        <v>7745272</v>
      </c>
      <c r="D1059">
        <v>12725</v>
      </c>
      <c r="E1059" t="s">
        <v>220</v>
      </c>
      <c r="F1059" t="s">
        <v>151</v>
      </c>
      <c r="G1059" t="s">
        <v>154</v>
      </c>
      <c r="H1059">
        <v>3</v>
      </c>
      <c r="I1059" s="5">
        <v>263.85714285714289</v>
      </c>
      <c r="J1059" s="5">
        <f t="shared" si="16"/>
        <v>791.57142857142867</v>
      </c>
      <c r="K1059" s="6" t="s">
        <v>62</v>
      </c>
      <c r="L1059" s="6" t="s">
        <v>21</v>
      </c>
      <c r="M1059" s="6" t="s">
        <v>25</v>
      </c>
      <c r="N1059" t="s">
        <v>23</v>
      </c>
      <c r="O1059" t="s">
        <v>16</v>
      </c>
    </row>
    <row r="1060" spans="1:15" x14ac:dyDescent="0.45">
      <c r="A1060">
        <v>54744913</v>
      </c>
      <c r="B1060" s="4">
        <v>44126</v>
      </c>
      <c r="C1060">
        <v>7745272</v>
      </c>
      <c r="D1060">
        <v>13111</v>
      </c>
      <c r="E1060" t="s">
        <v>178</v>
      </c>
      <c r="F1060" t="s">
        <v>152</v>
      </c>
      <c r="G1060" t="s">
        <v>155</v>
      </c>
      <c r="H1060">
        <v>2</v>
      </c>
      <c r="I1060" s="5">
        <v>113.43697478991598</v>
      </c>
      <c r="J1060" s="5">
        <f t="shared" si="16"/>
        <v>226.87394957983196</v>
      </c>
      <c r="K1060" s="6" t="s">
        <v>62</v>
      </c>
      <c r="L1060" s="6" t="s">
        <v>21</v>
      </c>
      <c r="M1060" s="6" t="s">
        <v>25</v>
      </c>
      <c r="N1060" t="s">
        <v>23</v>
      </c>
      <c r="O1060" t="s">
        <v>16</v>
      </c>
    </row>
    <row r="1061" spans="1:15" x14ac:dyDescent="0.45">
      <c r="A1061">
        <v>90812113</v>
      </c>
      <c r="B1061" s="4">
        <v>44125</v>
      </c>
      <c r="C1061">
        <v>2494133</v>
      </c>
      <c r="D1061">
        <v>12725</v>
      </c>
      <c r="E1061" t="s">
        <v>220</v>
      </c>
      <c r="F1061" t="s">
        <v>151</v>
      </c>
      <c r="G1061" t="s">
        <v>154</v>
      </c>
      <c r="H1061">
        <v>1</v>
      </c>
      <c r="I1061" s="5">
        <v>263.85714285714289</v>
      </c>
      <c r="J1061" s="5">
        <f t="shared" si="16"/>
        <v>263.85714285714289</v>
      </c>
      <c r="K1061" s="6">
        <v>72160</v>
      </c>
      <c r="L1061" s="6" t="s">
        <v>13</v>
      </c>
      <c r="M1061" s="6" t="s">
        <v>14</v>
      </c>
      <c r="N1061" t="s">
        <v>35</v>
      </c>
      <c r="O1061" t="s">
        <v>30</v>
      </c>
    </row>
    <row r="1062" spans="1:15" x14ac:dyDescent="0.45">
      <c r="A1062">
        <v>79326195</v>
      </c>
      <c r="B1062" s="4">
        <v>44125</v>
      </c>
      <c r="C1062">
        <v>2258479</v>
      </c>
      <c r="D1062">
        <v>12899</v>
      </c>
      <c r="E1062" t="s">
        <v>177</v>
      </c>
      <c r="F1062" t="s">
        <v>151</v>
      </c>
      <c r="G1062" t="s">
        <v>155</v>
      </c>
      <c r="H1062">
        <v>2</v>
      </c>
      <c r="I1062" s="5">
        <v>268.05882352941177</v>
      </c>
      <c r="J1062" s="5">
        <f t="shared" si="16"/>
        <v>536.11764705882354</v>
      </c>
      <c r="K1062" s="6">
        <v>29462</v>
      </c>
      <c r="L1062" s="6" t="s">
        <v>19</v>
      </c>
      <c r="M1062" s="6" t="s">
        <v>20</v>
      </c>
      <c r="N1062" t="s">
        <v>23</v>
      </c>
      <c r="O1062" t="s">
        <v>18</v>
      </c>
    </row>
    <row r="1063" spans="1:15" x14ac:dyDescent="0.45">
      <c r="A1063">
        <v>90812113</v>
      </c>
      <c r="B1063" s="4">
        <v>44125</v>
      </c>
      <c r="C1063">
        <v>2494133</v>
      </c>
      <c r="D1063">
        <v>12710</v>
      </c>
      <c r="E1063" t="s">
        <v>228</v>
      </c>
      <c r="F1063" t="s">
        <v>151</v>
      </c>
      <c r="G1063" t="s">
        <v>155</v>
      </c>
      <c r="H1063">
        <v>2</v>
      </c>
      <c r="I1063" s="5">
        <v>259.65546218487395</v>
      </c>
      <c r="J1063" s="5">
        <f t="shared" si="16"/>
        <v>519.31092436974791</v>
      </c>
      <c r="K1063" s="6">
        <v>72160</v>
      </c>
      <c r="L1063" s="6" t="s">
        <v>13</v>
      </c>
      <c r="M1063" s="6" t="s">
        <v>14</v>
      </c>
      <c r="N1063" t="s">
        <v>35</v>
      </c>
      <c r="O1063" t="s">
        <v>30</v>
      </c>
    </row>
    <row r="1064" spans="1:15" x14ac:dyDescent="0.45">
      <c r="A1064">
        <v>64833006</v>
      </c>
      <c r="B1064" s="4">
        <v>44125</v>
      </c>
      <c r="C1064">
        <v>8060128</v>
      </c>
      <c r="D1064">
        <v>10181</v>
      </c>
      <c r="E1064" t="s">
        <v>189</v>
      </c>
      <c r="F1064" t="s">
        <v>174</v>
      </c>
      <c r="G1064" t="s">
        <v>154</v>
      </c>
      <c r="H1064">
        <v>3</v>
      </c>
      <c r="I1064" s="5">
        <v>134.44537815126051</v>
      </c>
      <c r="J1064" s="5">
        <f t="shared" si="16"/>
        <v>403.33613445378154</v>
      </c>
      <c r="K1064" s="6">
        <v>95100</v>
      </c>
      <c r="L1064" s="6" t="s">
        <v>13</v>
      </c>
      <c r="M1064" s="6" t="s">
        <v>27</v>
      </c>
      <c r="N1064" t="s">
        <v>17</v>
      </c>
      <c r="O1064" t="s">
        <v>18</v>
      </c>
    </row>
    <row r="1065" spans="1:15" x14ac:dyDescent="0.45">
      <c r="A1065">
        <v>60743539</v>
      </c>
      <c r="B1065" s="4">
        <v>44125</v>
      </c>
      <c r="C1065">
        <v>1057227</v>
      </c>
      <c r="D1065">
        <v>10339</v>
      </c>
      <c r="E1065" t="s">
        <v>208</v>
      </c>
      <c r="F1065" t="s">
        <v>174</v>
      </c>
      <c r="G1065" t="s">
        <v>155</v>
      </c>
      <c r="H1065">
        <v>3</v>
      </c>
      <c r="I1065" s="5">
        <v>130.24369747899161</v>
      </c>
      <c r="J1065" s="5">
        <f t="shared" si="16"/>
        <v>390.73109243697479</v>
      </c>
      <c r="K1065" s="6">
        <v>74592</v>
      </c>
      <c r="L1065" s="6" t="s">
        <v>13</v>
      </c>
      <c r="M1065" s="6" t="s">
        <v>14</v>
      </c>
      <c r="N1065" t="s">
        <v>15</v>
      </c>
      <c r="O1065" t="s">
        <v>16</v>
      </c>
    </row>
    <row r="1066" spans="1:15" x14ac:dyDescent="0.45">
      <c r="A1066">
        <v>60743539</v>
      </c>
      <c r="B1066" s="4">
        <v>44125</v>
      </c>
      <c r="C1066">
        <v>1057227</v>
      </c>
      <c r="D1066">
        <v>13397</v>
      </c>
      <c r="E1066" t="s">
        <v>219</v>
      </c>
      <c r="F1066" t="s">
        <v>152</v>
      </c>
      <c r="G1066" t="s">
        <v>155</v>
      </c>
      <c r="H1066">
        <v>3</v>
      </c>
      <c r="I1066" s="5">
        <v>117.63865546218489</v>
      </c>
      <c r="J1066" s="5">
        <f t="shared" si="16"/>
        <v>352.91596638655466</v>
      </c>
      <c r="K1066" s="6">
        <v>74592</v>
      </c>
      <c r="L1066" s="6" t="s">
        <v>13</v>
      </c>
      <c r="M1066" s="6" t="s">
        <v>14</v>
      </c>
      <c r="N1066" t="s">
        <v>15</v>
      </c>
      <c r="O1066" t="s">
        <v>16</v>
      </c>
    </row>
    <row r="1067" spans="1:15" x14ac:dyDescent="0.45">
      <c r="A1067">
        <v>66408246</v>
      </c>
      <c r="B1067" s="4">
        <v>44125</v>
      </c>
      <c r="C1067">
        <v>5691532</v>
      </c>
      <c r="D1067">
        <v>13337</v>
      </c>
      <c r="E1067" t="s">
        <v>198</v>
      </c>
      <c r="F1067" t="s">
        <v>152</v>
      </c>
      <c r="G1067" t="s">
        <v>154</v>
      </c>
      <c r="H1067">
        <v>3</v>
      </c>
      <c r="I1067" s="5">
        <v>118.47899159663866</v>
      </c>
      <c r="J1067" s="5">
        <f t="shared" si="16"/>
        <v>355.43697478991601</v>
      </c>
      <c r="K1067" s="6">
        <v>96317</v>
      </c>
      <c r="L1067" s="6" t="s">
        <v>13</v>
      </c>
      <c r="M1067" s="6" t="s">
        <v>27</v>
      </c>
      <c r="N1067" t="s">
        <v>32</v>
      </c>
      <c r="O1067" t="s">
        <v>18</v>
      </c>
    </row>
    <row r="1068" spans="1:15" x14ac:dyDescent="0.45">
      <c r="A1068">
        <v>53049154</v>
      </c>
      <c r="B1068" s="4">
        <v>44125</v>
      </c>
      <c r="C1068">
        <v>9606221</v>
      </c>
      <c r="D1068">
        <v>13583</v>
      </c>
      <c r="E1068" t="s">
        <v>184</v>
      </c>
      <c r="F1068" t="s">
        <v>152</v>
      </c>
      <c r="G1068" t="s">
        <v>154</v>
      </c>
      <c r="H1068">
        <v>2</v>
      </c>
      <c r="I1068" s="5">
        <v>110.07563025210085</v>
      </c>
      <c r="J1068" s="5">
        <f t="shared" si="16"/>
        <v>220.1512605042017</v>
      </c>
      <c r="K1068" s="6">
        <v>54550</v>
      </c>
      <c r="L1068" s="6" t="s">
        <v>28</v>
      </c>
      <c r="M1068" s="6" t="s">
        <v>36</v>
      </c>
      <c r="N1068" t="s">
        <v>32</v>
      </c>
      <c r="O1068" t="s">
        <v>16</v>
      </c>
    </row>
    <row r="1069" spans="1:15" x14ac:dyDescent="0.45">
      <c r="A1069">
        <v>66408246</v>
      </c>
      <c r="B1069" s="4">
        <v>44125</v>
      </c>
      <c r="C1069">
        <v>5691532</v>
      </c>
      <c r="D1069">
        <v>10331</v>
      </c>
      <c r="E1069" t="s">
        <v>188</v>
      </c>
      <c r="F1069" t="s">
        <v>174</v>
      </c>
      <c r="G1069" t="s">
        <v>154</v>
      </c>
      <c r="H1069">
        <v>2</v>
      </c>
      <c r="I1069" s="5">
        <v>141.16806722689077</v>
      </c>
      <c r="J1069" s="5">
        <f t="shared" si="16"/>
        <v>282.33613445378154</v>
      </c>
      <c r="K1069" s="6">
        <v>96317</v>
      </c>
      <c r="L1069" s="6" t="s">
        <v>13</v>
      </c>
      <c r="M1069" s="6" t="s">
        <v>27</v>
      </c>
      <c r="N1069" t="s">
        <v>32</v>
      </c>
      <c r="O1069" t="s">
        <v>18</v>
      </c>
    </row>
    <row r="1070" spans="1:15" x14ac:dyDescent="0.45">
      <c r="A1070">
        <v>66408246</v>
      </c>
      <c r="B1070" s="4">
        <v>44125</v>
      </c>
      <c r="C1070">
        <v>5691532</v>
      </c>
      <c r="D1070">
        <v>10722</v>
      </c>
      <c r="E1070" t="s">
        <v>192</v>
      </c>
      <c r="F1070" t="s">
        <v>174</v>
      </c>
      <c r="G1070" t="s">
        <v>154</v>
      </c>
      <c r="H1070">
        <v>2</v>
      </c>
      <c r="I1070" s="5">
        <v>136.96638655462186</v>
      </c>
      <c r="J1070" s="5">
        <f t="shared" si="16"/>
        <v>273.93277310924373</v>
      </c>
      <c r="K1070" s="6">
        <v>96317</v>
      </c>
      <c r="L1070" s="6" t="s">
        <v>13</v>
      </c>
      <c r="M1070" s="6" t="s">
        <v>27</v>
      </c>
      <c r="N1070" t="s">
        <v>32</v>
      </c>
      <c r="O1070" t="s">
        <v>18</v>
      </c>
    </row>
    <row r="1071" spans="1:15" x14ac:dyDescent="0.45">
      <c r="A1071">
        <v>64833006</v>
      </c>
      <c r="B1071" s="4">
        <v>44125</v>
      </c>
      <c r="C1071">
        <v>8060128</v>
      </c>
      <c r="D1071">
        <v>10381</v>
      </c>
      <c r="E1071" t="s">
        <v>205</v>
      </c>
      <c r="F1071" t="s">
        <v>174</v>
      </c>
      <c r="G1071" t="s">
        <v>155</v>
      </c>
      <c r="H1071">
        <v>2</v>
      </c>
      <c r="I1071" s="5">
        <v>132.76470588235296</v>
      </c>
      <c r="J1071" s="5">
        <f t="shared" si="16"/>
        <v>265.52941176470591</v>
      </c>
      <c r="K1071" s="6">
        <v>95100</v>
      </c>
      <c r="L1071" s="6" t="s">
        <v>13</v>
      </c>
      <c r="M1071" s="6" t="s">
        <v>27</v>
      </c>
      <c r="N1071" t="s">
        <v>17</v>
      </c>
      <c r="O1071" t="s">
        <v>18</v>
      </c>
    </row>
    <row r="1072" spans="1:15" x14ac:dyDescent="0.45">
      <c r="A1072">
        <v>64833006</v>
      </c>
      <c r="B1072" s="4">
        <v>44125</v>
      </c>
      <c r="C1072">
        <v>8060128</v>
      </c>
      <c r="D1072">
        <v>13355</v>
      </c>
      <c r="E1072" t="s">
        <v>224</v>
      </c>
      <c r="F1072" t="s">
        <v>152</v>
      </c>
      <c r="G1072" t="s">
        <v>154</v>
      </c>
      <c r="H1072">
        <v>2</v>
      </c>
      <c r="I1072" s="5">
        <v>123.52100840336136</v>
      </c>
      <c r="J1072" s="5">
        <f t="shared" si="16"/>
        <v>247.04201680672273</v>
      </c>
      <c r="K1072" s="6">
        <v>95100</v>
      </c>
      <c r="L1072" s="6" t="s">
        <v>13</v>
      </c>
      <c r="M1072" s="6" t="s">
        <v>27</v>
      </c>
      <c r="N1072" t="s">
        <v>17</v>
      </c>
      <c r="O1072" t="s">
        <v>18</v>
      </c>
    </row>
    <row r="1073" spans="1:15" x14ac:dyDescent="0.45">
      <c r="A1073">
        <v>60743539</v>
      </c>
      <c r="B1073" s="4">
        <v>44125</v>
      </c>
      <c r="C1073">
        <v>1057227</v>
      </c>
      <c r="D1073">
        <v>13363</v>
      </c>
      <c r="E1073" t="s">
        <v>213</v>
      </c>
      <c r="F1073" t="s">
        <v>152</v>
      </c>
      <c r="G1073" t="s">
        <v>154</v>
      </c>
      <c r="H1073">
        <v>2</v>
      </c>
      <c r="I1073" s="5">
        <v>116.79831932773111</v>
      </c>
      <c r="J1073" s="5">
        <f t="shared" si="16"/>
        <v>233.59663865546221</v>
      </c>
      <c r="K1073" s="6">
        <v>74592</v>
      </c>
      <c r="L1073" s="6" t="s">
        <v>13</v>
      </c>
      <c r="M1073" s="6" t="s">
        <v>14</v>
      </c>
      <c r="N1073" t="s">
        <v>15</v>
      </c>
      <c r="O1073" t="s">
        <v>16</v>
      </c>
    </row>
    <row r="1074" spans="1:15" x14ac:dyDescent="0.45">
      <c r="A1074">
        <v>27461219</v>
      </c>
      <c r="B1074" s="4">
        <v>44125</v>
      </c>
      <c r="C1074">
        <v>9138559</v>
      </c>
      <c r="D1074">
        <v>11341</v>
      </c>
      <c r="E1074" t="s">
        <v>185</v>
      </c>
      <c r="F1074" t="s">
        <v>150</v>
      </c>
      <c r="G1074" t="s">
        <v>154</v>
      </c>
      <c r="H1074">
        <v>3</v>
      </c>
      <c r="I1074" s="5">
        <v>63.857142857142854</v>
      </c>
      <c r="J1074" s="5">
        <f t="shared" si="16"/>
        <v>191.57142857142856</v>
      </c>
      <c r="K1074" s="6" t="s">
        <v>50</v>
      </c>
      <c r="L1074" s="6" t="s">
        <v>21</v>
      </c>
      <c r="M1074" s="6" t="s">
        <v>22</v>
      </c>
      <c r="N1074" t="s">
        <v>35</v>
      </c>
      <c r="O1074" t="s">
        <v>16</v>
      </c>
    </row>
    <row r="1075" spans="1:15" x14ac:dyDescent="0.45">
      <c r="A1075">
        <v>90812113</v>
      </c>
      <c r="B1075" s="4">
        <v>44125</v>
      </c>
      <c r="C1075">
        <v>2494133</v>
      </c>
      <c r="D1075">
        <v>11175</v>
      </c>
      <c r="E1075" t="s">
        <v>229</v>
      </c>
      <c r="F1075" t="s">
        <v>150</v>
      </c>
      <c r="G1075" t="s">
        <v>155</v>
      </c>
      <c r="H1075">
        <v>2</v>
      </c>
      <c r="I1075" s="5">
        <v>71.420168067226896</v>
      </c>
      <c r="J1075" s="5">
        <f t="shared" si="16"/>
        <v>142.84033613445379</v>
      </c>
      <c r="K1075" s="6">
        <v>72160</v>
      </c>
      <c r="L1075" s="6" t="s">
        <v>13</v>
      </c>
      <c r="M1075" s="6" t="s">
        <v>14</v>
      </c>
      <c r="N1075" t="s">
        <v>35</v>
      </c>
      <c r="O1075" t="s">
        <v>30</v>
      </c>
    </row>
    <row r="1076" spans="1:15" x14ac:dyDescent="0.45">
      <c r="A1076">
        <v>86031797</v>
      </c>
      <c r="B1076" s="4">
        <v>44123</v>
      </c>
      <c r="C1076">
        <v>9563418</v>
      </c>
      <c r="D1076">
        <v>12735</v>
      </c>
      <c r="E1076" t="s">
        <v>231</v>
      </c>
      <c r="F1076" t="s">
        <v>151</v>
      </c>
      <c r="G1076" t="s">
        <v>155</v>
      </c>
      <c r="H1076">
        <v>1</v>
      </c>
      <c r="I1076" s="5">
        <v>268.05882352941177</v>
      </c>
      <c r="J1076" s="5">
        <f t="shared" si="16"/>
        <v>268.05882352941177</v>
      </c>
      <c r="K1076" s="6">
        <v>97450</v>
      </c>
      <c r="L1076" s="6" t="s">
        <v>13</v>
      </c>
      <c r="M1076" s="6" t="s">
        <v>27</v>
      </c>
      <c r="N1076" t="s">
        <v>23</v>
      </c>
      <c r="O1076" t="s">
        <v>18</v>
      </c>
    </row>
    <row r="1077" spans="1:15" x14ac:dyDescent="0.45">
      <c r="A1077">
        <v>86031797</v>
      </c>
      <c r="B1077" s="4">
        <v>44123</v>
      </c>
      <c r="C1077">
        <v>9563418</v>
      </c>
      <c r="D1077">
        <v>13653</v>
      </c>
      <c r="E1077" t="s">
        <v>196</v>
      </c>
      <c r="F1077" t="s">
        <v>152</v>
      </c>
      <c r="G1077" t="s">
        <v>155</v>
      </c>
      <c r="H1077">
        <v>3</v>
      </c>
      <c r="I1077" s="5">
        <v>121.00000000000001</v>
      </c>
      <c r="J1077" s="5">
        <f t="shared" si="16"/>
        <v>363.00000000000006</v>
      </c>
      <c r="K1077" s="6">
        <v>97450</v>
      </c>
      <c r="L1077" s="6" t="s">
        <v>13</v>
      </c>
      <c r="M1077" s="6" t="s">
        <v>27</v>
      </c>
      <c r="N1077" t="s">
        <v>23</v>
      </c>
      <c r="O1077" t="s">
        <v>18</v>
      </c>
    </row>
    <row r="1078" spans="1:15" x14ac:dyDescent="0.45">
      <c r="A1078">
        <v>86031797</v>
      </c>
      <c r="B1078" s="4">
        <v>44123</v>
      </c>
      <c r="C1078">
        <v>9563418</v>
      </c>
      <c r="D1078">
        <v>13111</v>
      </c>
      <c r="E1078" t="s">
        <v>178</v>
      </c>
      <c r="F1078" t="s">
        <v>152</v>
      </c>
      <c r="G1078" t="s">
        <v>155</v>
      </c>
      <c r="H1078">
        <v>3</v>
      </c>
      <c r="I1078" s="5">
        <v>113.43697478991598</v>
      </c>
      <c r="J1078" s="5">
        <f t="shared" si="16"/>
        <v>340.31092436974791</v>
      </c>
      <c r="K1078" s="6">
        <v>97450</v>
      </c>
      <c r="L1078" s="6" t="s">
        <v>13</v>
      </c>
      <c r="M1078" s="6" t="s">
        <v>27</v>
      </c>
      <c r="N1078" t="s">
        <v>23</v>
      </c>
      <c r="O1078" t="s">
        <v>18</v>
      </c>
    </row>
    <row r="1079" spans="1:15" x14ac:dyDescent="0.45">
      <c r="A1079">
        <v>22386537</v>
      </c>
      <c r="B1079" s="4">
        <v>44123</v>
      </c>
      <c r="C1079">
        <v>9608971</v>
      </c>
      <c r="D1079">
        <v>13651</v>
      </c>
      <c r="E1079" t="s">
        <v>197</v>
      </c>
      <c r="F1079" t="s">
        <v>152</v>
      </c>
      <c r="G1079" t="s">
        <v>154</v>
      </c>
      <c r="H1079">
        <v>3</v>
      </c>
      <c r="I1079" s="5">
        <v>112.5966386554622</v>
      </c>
      <c r="J1079" s="5">
        <f t="shared" si="16"/>
        <v>337.78991596638662</v>
      </c>
      <c r="K1079" s="6">
        <v>37083</v>
      </c>
      <c r="L1079" s="6" t="s">
        <v>19</v>
      </c>
      <c r="M1079" s="6" t="s">
        <v>20</v>
      </c>
      <c r="N1079" t="s">
        <v>17</v>
      </c>
      <c r="O1079" t="s">
        <v>16</v>
      </c>
    </row>
    <row r="1080" spans="1:15" x14ac:dyDescent="0.45">
      <c r="A1080">
        <v>81044390</v>
      </c>
      <c r="B1080" s="4">
        <v>44122</v>
      </c>
      <c r="C1080">
        <v>9921069</v>
      </c>
      <c r="D1080">
        <v>13397</v>
      </c>
      <c r="E1080" t="s">
        <v>219</v>
      </c>
      <c r="F1080" t="s">
        <v>152</v>
      </c>
      <c r="G1080" t="s">
        <v>155</v>
      </c>
      <c r="H1080">
        <v>3</v>
      </c>
      <c r="I1080" s="5">
        <v>117.63865546218489</v>
      </c>
      <c r="J1080" s="5">
        <f t="shared" si="16"/>
        <v>352.91596638655466</v>
      </c>
      <c r="K1080" s="6">
        <v>35321</v>
      </c>
      <c r="L1080" s="6" t="s">
        <v>28</v>
      </c>
      <c r="M1080" s="6" t="s">
        <v>39</v>
      </c>
      <c r="N1080" t="s">
        <v>15</v>
      </c>
      <c r="O1080" t="s">
        <v>18</v>
      </c>
    </row>
    <row r="1081" spans="1:15" x14ac:dyDescent="0.45">
      <c r="A1081">
        <v>94680434</v>
      </c>
      <c r="B1081" s="4">
        <v>44122</v>
      </c>
      <c r="C1081">
        <v>9239580</v>
      </c>
      <c r="D1081">
        <v>13111</v>
      </c>
      <c r="E1081" t="s">
        <v>178</v>
      </c>
      <c r="F1081" t="s">
        <v>152</v>
      </c>
      <c r="G1081" t="s">
        <v>155</v>
      </c>
      <c r="H1081">
        <v>3</v>
      </c>
      <c r="I1081" s="5">
        <v>113.43697478991598</v>
      </c>
      <c r="J1081" s="5">
        <f t="shared" si="16"/>
        <v>340.31092436974791</v>
      </c>
      <c r="K1081" s="6">
        <v>89165</v>
      </c>
      <c r="L1081" s="6" t="s">
        <v>13</v>
      </c>
      <c r="M1081" s="6" t="s">
        <v>14</v>
      </c>
      <c r="N1081" t="s">
        <v>32</v>
      </c>
      <c r="O1081" t="s">
        <v>26</v>
      </c>
    </row>
    <row r="1082" spans="1:15" x14ac:dyDescent="0.45">
      <c r="A1082">
        <v>36627037</v>
      </c>
      <c r="B1082" s="4">
        <v>44122</v>
      </c>
      <c r="C1082">
        <v>2750811</v>
      </c>
      <c r="D1082">
        <v>11431</v>
      </c>
      <c r="E1082" t="s">
        <v>209</v>
      </c>
      <c r="F1082" t="s">
        <v>150</v>
      </c>
      <c r="G1082" t="s">
        <v>155</v>
      </c>
      <c r="H1082">
        <v>3</v>
      </c>
      <c r="I1082" s="5">
        <v>63.857142857142854</v>
      </c>
      <c r="J1082" s="5">
        <f t="shared" si="16"/>
        <v>191.57142857142856</v>
      </c>
      <c r="K1082" s="6">
        <v>45711</v>
      </c>
      <c r="L1082" s="6" t="s">
        <v>28</v>
      </c>
      <c r="M1082" s="6" t="s">
        <v>29</v>
      </c>
      <c r="N1082" t="s">
        <v>15</v>
      </c>
      <c r="O1082" t="s">
        <v>16</v>
      </c>
    </row>
    <row r="1083" spans="1:15" x14ac:dyDescent="0.45">
      <c r="A1083">
        <v>96187184</v>
      </c>
      <c r="B1083" s="4">
        <v>44121</v>
      </c>
      <c r="C1083">
        <v>5991274</v>
      </c>
      <c r="D1083">
        <v>12899</v>
      </c>
      <c r="E1083" t="s">
        <v>177</v>
      </c>
      <c r="F1083" t="s">
        <v>151</v>
      </c>
      <c r="G1083" t="s">
        <v>155</v>
      </c>
      <c r="H1083">
        <v>3</v>
      </c>
      <c r="I1083" s="5">
        <v>268.05882352941177</v>
      </c>
      <c r="J1083" s="5">
        <f t="shared" si="16"/>
        <v>804.17647058823536</v>
      </c>
      <c r="K1083" s="6">
        <v>56235</v>
      </c>
      <c r="L1083" s="6" t="s">
        <v>28</v>
      </c>
      <c r="M1083" s="6" t="s">
        <v>36</v>
      </c>
      <c r="N1083" t="s">
        <v>15</v>
      </c>
      <c r="O1083" t="s">
        <v>26</v>
      </c>
    </row>
    <row r="1084" spans="1:15" x14ac:dyDescent="0.45">
      <c r="A1084">
        <v>96187184</v>
      </c>
      <c r="B1084" s="4">
        <v>44121</v>
      </c>
      <c r="C1084">
        <v>5991274</v>
      </c>
      <c r="D1084">
        <v>13397</v>
      </c>
      <c r="E1084" t="s">
        <v>219</v>
      </c>
      <c r="F1084" t="s">
        <v>152</v>
      </c>
      <c r="G1084" t="s">
        <v>155</v>
      </c>
      <c r="H1084">
        <v>3</v>
      </c>
      <c r="I1084" s="5">
        <v>117.63865546218489</v>
      </c>
      <c r="J1084" s="5">
        <f t="shared" si="16"/>
        <v>352.91596638655466</v>
      </c>
      <c r="K1084" s="6">
        <v>56235</v>
      </c>
      <c r="L1084" s="6" t="s">
        <v>28</v>
      </c>
      <c r="M1084" s="6" t="s">
        <v>36</v>
      </c>
      <c r="N1084" t="s">
        <v>15</v>
      </c>
      <c r="O1084" t="s">
        <v>26</v>
      </c>
    </row>
    <row r="1085" spans="1:15" x14ac:dyDescent="0.45">
      <c r="A1085">
        <v>96187184</v>
      </c>
      <c r="B1085" s="4">
        <v>44121</v>
      </c>
      <c r="C1085">
        <v>5991274</v>
      </c>
      <c r="D1085">
        <v>13071</v>
      </c>
      <c r="E1085" t="s">
        <v>180</v>
      </c>
      <c r="F1085" t="s">
        <v>152</v>
      </c>
      <c r="G1085" t="s">
        <v>154</v>
      </c>
      <c r="H1085">
        <v>3</v>
      </c>
      <c r="I1085" s="5">
        <v>122.68067226890757</v>
      </c>
      <c r="J1085" s="5">
        <f t="shared" si="16"/>
        <v>368.0420168067227</v>
      </c>
      <c r="K1085" s="6">
        <v>56235</v>
      </c>
      <c r="L1085" s="6" t="s">
        <v>28</v>
      </c>
      <c r="M1085" s="6" t="s">
        <v>36</v>
      </c>
      <c r="N1085" t="s">
        <v>15</v>
      </c>
      <c r="O1085" t="s">
        <v>26</v>
      </c>
    </row>
    <row r="1086" spans="1:15" x14ac:dyDescent="0.45">
      <c r="A1086">
        <v>80882017</v>
      </c>
      <c r="B1086" s="4">
        <v>44121</v>
      </c>
      <c r="C1086">
        <v>3269912</v>
      </c>
      <c r="D1086">
        <v>12499</v>
      </c>
      <c r="E1086" t="s">
        <v>183</v>
      </c>
      <c r="F1086" t="s">
        <v>151</v>
      </c>
      <c r="G1086" t="s">
        <v>155</v>
      </c>
      <c r="H1086">
        <v>3</v>
      </c>
      <c r="I1086" s="5">
        <v>248.73109243697482</v>
      </c>
      <c r="J1086" s="5">
        <f t="shared" si="16"/>
        <v>746.19327731092449</v>
      </c>
      <c r="K1086" s="6" t="s">
        <v>137</v>
      </c>
      <c r="L1086" s="6" t="s">
        <v>21</v>
      </c>
      <c r="M1086" s="6" t="s">
        <v>22</v>
      </c>
      <c r="N1086" t="s">
        <v>17</v>
      </c>
      <c r="O1086" t="s">
        <v>18</v>
      </c>
    </row>
    <row r="1087" spans="1:15" x14ac:dyDescent="0.45">
      <c r="A1087">
        <v>80882017</v>
      </c>
      <c r="B1087" s="4">
        <v>44121</v>
      </c>
      <c r="C1087">
        <v>3269912</v>
      </c>
      <c r="D1087">
        <v>13651</v>
      </c>
      <c r="E1087" t="s">
        <v>197</v>
      </c>
      <c r="F1087" t="s">
        <v>152</v>
      </c>
      <c r="G1087" t="s">
        <v>154</v>
      </c>
      <c r="H1087">
        <v>2</v>
      </c>
      <c r="I1087" s="5">
        <v>112.5966386554622</v>
      </c>
      <c r="J1087" s="5">
        <f t="shared" si="16"/>
        <v>225.1932773109244</v>
      </c>
      <c r="K1087" s="6" t="s">
        <v>137</v>
      </c>
      <c r="L1087" s="6" t="s">
        <v>21</v>
      </c>
      <c r="M1087" s="6" t="s">
        <v>22</v>
      </c>
      <c r="N1087" t="s">
        <v>17</v>
      </c>
      <c r="O1087" t="s">
        <v>18</v>
      </c>
    </row>
    <row r="1088" spans="1:15" x14ac:dyDescent="0.45">
      <c r="A1088">
        <v>61772191</v>
      </c>
      <c r="B1088" s="4">
        <v>44121</v>
      </c>
      <c r="C1088">
        <v>5777226</v>
      </c>
      <c r="D1088">
        <v>13230</v>
      </c>
      <c r="E1088" t="s">
        <v>207</v>
      </c>
      <c r="F1088" t="s">
        <v>152</v>
      </c>
      <c r="G1088" t="s">
        <v>155</v>
      </c>
      <c r="H1088">
        <v>3</v>
      </c>
      <c r="I1088" s="5">
        <v>112.5966386554622</v>
      </c>
      <c r="J1088" s="5">
        <f t="shared" si="16"/>
        <v>337.78991596638662</v>
      </c>
      <c r="K1088" s="6">
        <v>53757</v>
      </c>
      <c r="L1088" s="6" t="s">
        <v>28</v>
      </c>
      <c r="M1088" s="6" t="s">
        <v>29</v>
      </c>
      <c r="N1088" t="s">
        <v>35</v>
      </c>
      <c r="O1088" t="s">
        <v>16</v>
      </c>
    </row>
    <row r="1089" spans="1:15" x14ac:dyDescent="0.45">
      <c r="A1089">
        <v>52971640</v>
      </c>
      <c r="B1089" s="4">
        <v>44121</v>
      </c>
      <c r="C1089">
        <v>4824052</v>
      </c>
      <c r="D1089">
        <v>11175</v>
      </c>
      <c r="E1089" t="s">
        <v>229</v>
      </c>
      <c r="F1089" t="s">
        <v>150</v>
      </c>
      <c r="G1089" t="s">
        <v>155</v>
      </c>
      <c r="H1089">
        <v>3</v>
      </c>
      <c r="I1089" s="5">
        <v>71.420168067226896</v>
      </c>
      <c r="J1089" s="5">
        <f t="shared" si="16"/>
        <v>214.2605042016807</v>
      </c>
      <c r="K1089" s="6">
        <v>56410</v>
      </c>
      <c r="L1089" s="6" t="s">
        <v>28</v>
      </c>
      <c r="M1089" s="6" t="s">
        <v>36</v>
      </c>
      <c r="N1089" t="s">
        <v>17</v>
      </c>
      <c r="O1089" t="s">
        <v>16</v>
      </c>
    </row>
    <row r="1090" spans="1:15" x14ac:dyDescent="0.45">
      <c r="A1090">
        <v>52971640</v>
      </c>
      <c r="B1090" s="4">
        <v>44121</v>
      </c>
      <c r="C1090">
        <v>4824052</v>
      </c>
      <c r="D1090">
        <v>11036</v>
      </c>
      <c r="E1090" t="s">
        <v>227</v>
      </c>
      <c r="F1090" t="s">
        <v>150</v>
      </c>
      <c r="G1090" t="s">
        <v>155</v>
      </c>
      <c r="H1090">
        <v>3</v>
      </c>
      <c r="I1090" s="5">
        <v>68.058823529411768</v>
      </c>
      <c r="J1090" s="5">
        <f t="shared" ref="J1090:J1153" si="17">H1090*I1090</f>
        <v>204.1764705882353</v>
      </c>
      <c r="K1090" s="6">
        <v>56410</v>
      </c>
      <c r="L1090" s="6" t="s">
        <v>28</v>
      </c>
      <c r="M1090" s="6" t="s">
        <v>36</v>
      </c>
      <c r="N1090" t="s">
        <v>17</v>
      </c>
      <c r="O1090" t="s">
        <v>16</v>
      </c>
    </row>
    <row r="1091" spans="1:15" x14ac:dyDescent="0.45">
      <c r="A1091">
        <v>52971640</v>
      </c>
      <c r="B1091" s="4">
        <v>44121</v>
      </c>
      <c r="C1091">
        <v>4824052</v>
      </c>
      <c r="D1091">
        <v>13699</v>
      </c>
      <c r="E1091" t="s">
        <v>223</v>
      </c>
      <c r="F1091" t="s">
        <v>152</v>
      </c>
      <c r="G1091" t="s">
        <v>155</v>
      </c>
      <c r="H1091">
        <v>3</v>
      </c>
      <c r="I1091" s="5">
        <v>119.31932773109244</v>
      </c>
      <c r="J1091" s="5">
        <f t="shared" si="17"/>
        <v>357.9579831932773</v>
      </c>
      <c r="K1091" s="6">
        <v>56410</v>
      </c>
      <c r="L1091" s="6" t="s">
        <v>28</v>
      </c>
      <c r="M1091" s="6" t="s">
        <v>36</v>
      </c>
      <c r="N1091" t="s">
        <v>17</v>
      </c>
      <c r="O1091" t="s">
        <v>16</v>
      </c>
    </row>
    <row r="1092" spans="1:15" x14ac:dyDescent="0.45">
      <c r="A1092">
        <v>10190972</v>
      </c>
      <c r="B1092" s="4">
        <v>44121</v>
      </c>
      <c r="C1092">
        <v>1046143</v>
      </c>
      <c r="D1092">
        <v>10557</v>
      </c>
      <c r="E1092" t="s">
        <v>215</v>
      </c>
      <c r="F1092" t="s">
        <v>174</v>
      </c>
      <c r="G1092" t="s">
        <v>154</v>
      </c>
      <c r="H1092">
        <v>3</v>
      </c>
      <c r="I1092" s="5">
        <v>132.76470588235296</v>
      </c>
      <c r="J1092" s="5">
        <f t="shared" si="17"/>
        <v>398.2941176470589</v>
      </c>
      <c r="K1092" s="6" t="s">
        <v>24</v>
      </c>
      <c r="L1092" s="6" t="s">
        <v>21</v>
      </c>
      <c r="M1092" s="6" t="s">
        <v>25</v>
      </c>
      <c r="N1092" t="s">
        <v>32</v>
      </c>
      <c r="O1092" t="s">
        <v>16</v>
      </c>
    </row>
    <row r="1093" spans="1:15" x14ac:dyDescent="0.45">
      <c r="A1093">
        <v>10190972</v>
      </c>
      <c r="B1093" s="4">
        <v>44121</v>
      </c>
      <c r="C1093">
        <v>1046143</v>
      </c>
      <c r="D1093">
        <v>11156</v>
      </c>
      <c r="E1093" t="s">
        <v>193</v>
      </c>
      <c r="F1093" t="s">
        <v>150</v>
      </c>
      <c r="G1093" t="s">
        <v>154</v>
      </c>
      <c r="H1093">
        <v>2</v>
      </c>
      <c r="I1093" s="5">
        <v>74.78151260504201</v>
      </c>
      <c r="J1093" s="5">
        <f t="shared" si="17"/>
        <v>149.56302521008402</v>
      </c>
      <c r="K1093" s="6" t="s">
        <v>24</v>
      </c>
      <c r="L1093" s="6" t="s">
        <v>21</v>
      </c>
      <c r="M1093" s="6" t="s">
        <v>25</v>
      </c>
      <c r="N1093" t="s">
        <v>32</v>
      </c>
      <c r="O1093" t="s">
        <v>16</v>
      </c>
    </row>
    <row r="1094" spans="1:15" x14ac:dyDescent="0.45">
      <c r="A1094">
        <v>10190972</v>
      </c>
      <c r="B1094" s="4">
        <v>44121</v>
      </c>
      <c r="C1094">
        <v>1046143</v>
      </c>
      <c r="D1094">
        <v>11081</v>
      </c>
      <c r="E1094" t="s">
        <v>218</v>
      </c>
      <c r="F1094" t="s">
        <v>150</v>
      </c>
      <c r="G1094" t="s">
        <v>155</v>
      </c>
      <c r="H1094">
        <v>3</v>
      </c>
      <c r="I1094" s="5">
        <v>70.579831932773104</v>
      </c>
      <c r="J1094" s="5">
        <f t="shared" si="17"/>
        <v>211.7394957983193</v>
      </c>
      <c r="K1094" s="6" t="s">
        <v>24</v>
      </c>
      <c r="L1094" s="6" t="s">
        <v>21</v>
      </c>
      <c r="M1094" s="6" t="s">
        <v>25</v>
      </c>
      <c r="N1094" t="s">
        <v>32</v>
      </c>
      <c r="O1094" t="s">
        <v>16</v>
      </c>
    </row>
    <row r="1095" spans="1:15" x14ac:dyDescent="0.45">
      <c r="A1095">
        <v>89369273</v>
      </c>
      <c r="B1095" s="4">
        <v>44120</v>
      </c>
      <c r="C1095">
        <v>6698519</v>
      </c>
      <c r="D1095">
        <v>10722</v>
      </c>
      <c r="E1095" t="s">
        <v>192</v>
      </c>
      <c r="F1095" t="s">
        <v>174</v>
      </c>
      <c r="G1095" t="s">
        <v>154</v>
      </c>
      <c r="H1095">
        <v>2</v>
      </c>
      <c r="I1095" s="5">
        <v>136.96638655462186</v>
      </c>
      <c r="J1095" s="5">
        <f t="shared" si="17"/>
        <v>273.93277310924373</v>
      </c>
      <c r="K1095" s="6">
        <v>97737</v>
      </c>
      <c r="L1095" s="6" t="s">
        <v>13</v>
      </c>
      <c r="M1095" s="6" t="s">
        <v>27</v>
      </c>
      <c r="N1095" t="s">
        <v>23</v>
      </c>
      <c r="O1095" t="s">
        <v>30</v>
      </c>
    </row>
    <row r="1096" spans="1:15" x14ac:dyDescent="0.45">
      <c r="A1096">
        <v>30553664</v>
      </c>
      <c r="B1096" s="4">
        <v>44120</v>
      </c>
      <c r="C1096">
        <v>5675635</v>
      </c>
      <c r="D1096">
        <v>10339</v>
      </c>
      <c r="E1096" t="s">
        <v>208</v>
      </c>
      <c r="F1096" t="s">
        <v>174</v>
      </c>
      <c r="G1096" t="s">
        <v>155</v>
      </c>
      <c r="H1096">
        <v>2</v>
      </c>
      <c r="I1096" s="5">
        <v>130.24369747899161</v>
      </c>
      <c r="J1096" s="5">
        <f t="shared" si="17"/>
        <v>260.48739495798321</v>
      </c>
      <c r="K1096" s="6">
        <v>36341</v>
      </c>
      <c r="L1096" s="6" t="s">
        <v>28</v>
      </c>
      <c r="M1096" s="6" t="s">
        <v>39</v>
      </c>
      <c r="N1096" t="s">
        <v>23</v>
      </c>
      <c r="O1096" t="s">
        <v>16</v>
      </c>
    </row>
    <row r="1097" spans="1:15" x14ac:dyDescent="0.45">
      <c r="A1097">
        <v>30553664</v>
      </c>
      <c r="B1097" s="4">
        <v>44120</v>
      </c>
      <c r="C1097">
        <v>5675635</v>
      </c>
      <c r="D1097">
        <v>12634</v>
      </c>
      <c r="E1097" t="s">
        <v>202</v>
      </c>
      <c r="F1097" t="s">
        <v>151</v>
      </c>
      <c r="G1097" t="s">
        <v>154</v>
      </c>
      <c r="H1097">
        <v>2</v>
      </c>
      <c r="I1097" s="5">
        <v>265.53781512605042</v>
      </c>
      <c r="J1097" s="5">
        <f t="shared" si="17"/>
        <v>531.07563025210084</v>
      </c>
      <c r="K1097" s="6">
        <v>36341</v>
      </c>
      <c r="L1097" s="6" t="s">
        <v>28</v>
      </c>
      <c r="M1097" s="6" t="s">
        <v>39</v>
      </c>
      <c r="N1097" t="s">
        <v>23</v>
      </c>
      <c r="O1097" t="s">
        <v>16</v>
      </c>
    </row>
    <row r="1098" spans="1:15" x14ac:dyDescent="0.45">
      <c r="A1098">
        <v>30553664</v>
      </c>
      <c r="B1098" s="4">
        <v>44120</v>
      </c>
      <c r="C1098">
        <v>5675635</v>
      </c>
      <c r="D1098">
        <v>13394</v>
      </c>
      <c r="E1098" t="s">
        <v>214</v>
      </c>
      <c r="F1098" t="s">
        <v>152</v>
      </c>
      <c r="G1098" t="s">
        <v>154</v>
      </c>
      <c r="H1098">
        <v>3</v>
      </c>
      <c r="I1098" s="5">
        <v>123.52100840336136</v>
      </c>
      <c r="J1098" s="5">
        <f t="shared" si="17"/>
        <v>370.56302521008411</v>
      </c>
      <c r="K1098" s="6">
        <v>36341</v>
      </c>
      <c r="L1098" s="6" t="s">
        <v>28</v>
      </c>
      <c r="M1098" s="6" t="s">
        <v>39</v>
      </c>
      <c r="N1098" t="s">
        <v>23</v>
      </c>
      <c r="O1098" t="s">
        <v>16</v>
      </c>
    </row>
    <row r="1099" spans="1:15" x14ac:dyDescent="0.45">
      <c r="A1099">
        <v>28959747</v>
      </c>
      <c r="B1099" s="4">
        <v>44119</v>
      </c>
      <c r="C1099">
        <v>9385294</v>
      </c>
      <c r="D1099">
        <v>12430</v>
      </c>
      <c r="E1099" t="s">
        <v>186</v>
      </c>
      <c r="F1099" t="s">
        <v>151</v>
      </c>
      <c r="G1099" t="s">
        <v>155</v>
      </c>
      <c r="H1099">
        <v>2</v>
      </c>
      <c r="I1099" s="5">
        <v>256.29411764705884</v>
      </c>
      <c r="J1099" s="5">
        <f t="shared" si="17"/>
        <v>512.58823529411768</v>
      </c>
      <c r="K1099" s="6">
        <v>74532</v>
      </c>
      <c r="L1099" s="6" t="s">
        <v>13</v>
      </c>
      <c r="M1099" s="6" t="s">
        <v>14</v>
      </c>
      <c r="N1099" t="s">
        <v>32</v>
      </c>
      <c r="O1099" t="s">
        <v>16</v>
      </c>
    </row>
    <row r="1100" spans="1:15" x14ac:dyDescent="0.45">
      <c r="A1100">
        <v>28959747</v>
      </c>
      <c r="B1100" s="4">
        <v>44119</v>
      </c>
      <c r="C1100">
        <v>9385294</v>
      </c>
      <c r="D1100">
        <v>10331</v>
      </c>
      <c r="E1100" t="s">
        <v>188</v>
      </c>
      <c r="F1100" t="s">
        <v>174</v>
      </c>
      <c r="G1100" t="s">
        <v>154</v>
      </c>
      <c r="H1100">
        <v>3</v>
      </c>
      <c r="I1100" s="5">
        <v>141.16806722689077</v>
      </c>
      <c r="J1100" s="5">
        <f t="shared" si="17"/>
        <v>423.50420168067228</v>
      </c>
      <c r="K1100" s="6">
        <v>74532</v>
      </c>
      <c r="L1100" s="6" t="s">
        <v>13</v>
      </c>
      <c r="M1100" s="6" t="s">
        <v>14</v>
      </c>
      <c r="N1100" t="s">
        <v>32</v>
      </c>
      <c r="O1100" t="s">
        <v>16</v>
      </c>
    </row>
    <row r="1101" spans="1:15" x14ac:dyDescent="0.45">
      <c r="A1101">
        <v>28959747</v>
      </c>
      <c r="B1101" s="4">
        <v>44119</v>
      </c>
      <c r="C1101">
        <v>9385294</v>
      </c>
      <c r="D1101">
        <v>10828</v>
      </c>
      <c r="E1101" t="s">
        <v>190</v>
      </c>
      <c r="F1101" t="s">
        <v>174</v>
      </c>
      <c r="G1101" t="s">
        <v>154</v>
      </c>
      <c r="H1101">
        <v>3</v>
      </c>
      <c r="I1101" s="5">
        <v>136.96638655462186</v>
      </c>
      <c r="J1101" s="5">
        <f t="shared" si="17"/>
        <v>410.89915966386559</v>
      </c>
      <c r="K1101" s="6">
        <v>74532</v>
      </c>
      <c r="L1101" s="6" t="s">
        <v>13</v>
      </c>
      <c r="M1101" s="6" t="s">
        <v>14</v>
      </c>
      <c r="N1101" t="s">
        <v>32</v>
      </c>
      <c r="O1101" t="s">
        <v>16</v>
      </c>
    </row>
    <row r="1102" spans="1:15" x14ac:dyDescent="0.45">
      <c r="A1102">
        <v>32951935</v>
      </c>
      <c r="B1102" s="4">
        <v>44119</v>
      </c>
      <c r="C1102">
        <v>5620925</v>
      </c>
      <c r="D1102">
        <v>13653</v>
      </c>
      <c r="E1102" t="s">
        <v>196</v>
      </c>
      <c r="F1102" t="s">
        <v>152</v>
      </c>
      <c r="G1102" t="s">
        <v>155</v>
      </c>
      <c r="H1102">
        <v>2</v>
      </c>
      <c r="I1102" s="5">
        <v>121.00000000000001</v>
      </c>
      <c r="J1102" s="5">
        <f t="shared" si="17"/>
        <v>242.00000000000003</v>
      </c>
      <c r="K1102" s="6">
        <v>30938</v>
      </c>
      <c r="L1102" s="6" t="s">
        <v>19</v>
      </c>
      <c r="M1102" s="6" t="s">
        <v>20</v>
      </c>
      <c r="N1102" t="s">
        <v>35</v>
      </c>
      <c r="O1102" t="s">
        <v>16</v>
      </c>
    </row>
    <row r="1103" spans="1:15" x14ac:dyDescent="0.45">
      <c r="A1103">
        <v>27969200</v>
      </c>
      <c r="B1103" s="4">
        <v>44119</v>
      </c>
      <c r="C1103">
        <v>6371690</v>
      </c>
      <c r="D1103">
        <v>11777</v>
      </c>
      <c r="E1103" t="s">
        <v>175</v>
      </c>
      <c r="F1103" t="s">
        <v>150</v>
      </c>
      <c r="G1103" t="s">
        <v>154</v>
      </c>
      <c r="H1103">
        <v>3</v>
      </c>
      <c r="I1103" s="5">
        <v>63.016806722689076</v>
      </c>
      <c r="J1103" s="5">
        <f t="shared" si="17"/>
        <v>189.05042016806723</v>
      </c>
      <c r="K1103" s="6">
        <v>63526</v>
      </c>
      <c r="L1103" s="6" t="s">
        <v>28</v>
      </c>
      <c r="M1103" s="6" t="s">
        <v>39</v>
      </c>
      <c r="N1103" t="s">
        <v>23</v>
      </c>
      <c r="O1103" t="s">
        <v>16</v>
      </c>
    </row>
    <row r="1104" spans="1:15" x14ac:dyDescent="0.45">
      <c r="A1104">
        <v>21729561</v>
      </c>
      <c r="B1104" s="4">
        <v>44118</v>
      </c>
      <c r="C1104">
        <v>2287668</v>
      </c>
      <c r="D1104">
        <v>12086</v>
      </c>
      <c r="E1104" t="s">
        <v>206</v>
      </c>
      <c r="F1104" t="s">
        <v>151</v>
      </c>
      <c r="G1104" t="s">
        <v>154</v>
      </c>
      <c r="H1104">
        <v>1</v>
      </c>
      <c r="I1104" s="5">
        <v>248.73109243697482</v>
      </c>
      <c r="J1104" s="5">
        <f t="shared" si="17"/>
        <v>248.73109243697482</v>
      </c>
      <c r="K1104" s="6">
        <v>72516</v>
      </c>
      <c r="L1104" s="6" t="s">
        <v>13</v>
      </c>
      <c r="M1104" s="6" t="s">
        <v>14</v>
      </c>
      <c r="N1104" t="s">
        <v>23</v>
      </c>
      <c r="O1104" t="s">
        <v>16</v>
      </c>
    </row>
    <row r="1105" spans="1:15" x14ac:dyDescent="0.45">
      <c r="A1105">
        <v>77341385</v>
      </c>
      <c r="B1105" s="4">
        <v>44118</v>
      </c>
      <c r="C1105">
        <v>1027882</v>
      </c>
      <c r="D1105">
        <v>13355</v>
      </c>
      <c r="E1105" t="s">
        <v>224</v>
      </c>
      <c r="F1105" t="s">
        <v>152</v>
      </c>
      <c r="G1105" t="s">
        <v>154</v>
      </c>
      <c r="H1105">
        <v>2</v>
      </c>
      <c r="I1105" s="5">
        <v>123.52100840336136</v>
      </c>
      <c r="J1105" s="5">
        <f t="shared" si="17"/>
        <v>247.04201680672273</v>
      </c>
      <c r="K1105" s="6">
        <v>97332</v>
      </c>
      <c r="L1105" s="6" t="s">
        <v>13</v>
      </c>
      <c r="M1105" s="6" t="s">
        <v>27</v>
      </c>
      <c r="N1105" t="s">
        <v>23</v>
      </c>
      <c r="O1105" t="s">
        <v>18</v>
      </c>
    </row>
    <row r="1106" spans="1:15" x14ac:dyDescent="0.45">
      <c r="A1106">
        <v>21321069</v>
      </c>
      <c r="B1106" s="4">
        <v>44118</v>
      </c>
      <c r="C1106">
        <v>5547126</v>
      </c>
      <c r="D1106">
        <v>11733</v>
      </c>
      <c r="E1106" t="s">
        <v>182</v>
      </c>
      <c r="F1106" t="s">
        <v>150</v>
      </c>
      <c r="G1106" t="s">
        <v>155</v>
      </c>
      <c r="H1106">
        <v>2</v>
      </c>
      <c r="I1106" s="5">
        <v>73.100840336134453</v>
      </c>
      <c r="J1106" s="5">
        <f t="shared" si="17"/>
        <v>146.20168067226891</v>
      </c>
      <c r="K1106" s="6">
        <v>17033</v>
      </c>
      <c r="L1106" s="6" t="s">
        <v>19</v>
      </c>
      <c r="M1106" s="6" t="s">
        <v>47</v>
      </c>
      <c r="N1106" t="s">
        <v>17</v>
      </c>
      <c r="O1106" t="s">
        <v>16</v>
      </c>
    </row>
    <row r="1107" spans="1:15" x14ac:dyDescent="0.45">
      <c r="A1107">
        <v>14632800</v>
      </c>
      <c r="B1107" s="4">
        <v>44118</v>
      </c>
      <c r="C1107">
        <v>5110905</v>
      </c>
      <c r="D1107">
        <v>10331</v>
      </c>
      <c r="E1107" t="s">
        <v>188</v>
      </c>
      <c r="F1107" t="s">
        <v>174</v>
      </c>
      <c r="G1107" t="s">
        <v>154</v>
      </c>
      <c r="H1107">
        <v>2</v>
      </c>
      <c r="I1107" s="5">
        <v>141.16806722689077</v>
      </c>
      <c r="J1107" s="5">
        <f t="shared" si="17"/>
        <v>282.33613445378154</v>
      </c>
      <c r="K1107" s="6">
        <v>37281</v>
      </c>
      <c r="L1107" s="6" t="s">
        <v>28</v>
      </c>
      <c r="M1107" s="6" t="s">
        <v>39</v>
      </c>
      <c r="N1107" t="s">
        <v>35</v>
      </c>
      <c r="O1107" t="s">
        <v>16</v>
      </c>
    </row>
    <row r="1108" spans="1:15" x14ac:dyDescent="0.45">
      <c r="A1108">
        <v>14632800</v>
      </c>
      <c r="B1108" s="4">
        <v>44118</v>
      </c>
      <c r="C1108">
        <v>5110905</v>
      </c>
      <c r="D1108">
        <v>10381</v>
      </c>
      <c r="E1108" t="s">
        <v>205</v>
      </c>
      <c r="F1108" t="s">
        <v>174</v>
      </c>
      <c r="G1108" t="s">
        <v>155</v>
      </c>
      <c r="H1108">
        <v>3</v>
      </c>
      <c r="I1108" s="5">
        <v>132.76470588235296</v>
      </c>
      <c r="J1108" s="5">
        <f t="shared" si="17"/>
        <v>398.2941176470589</v>
      </c>
      <c r="K1108" s="6">
        <v>37281</v>
      </c>
      <c r="L1108" s="6" t="s">
        <v>28</v>
      </c>
      <c r="M1108" s="6" t="s">
        <v>39</v>
      </c>
      <c r="N1108" t="s">
        <v>35</v>
      </c>
      <c r="O1108" t="s">
        <v>16</v>
      </c>
    </row>
    <row r="1109" spans="1:15" x14ac:dyDescent="0.45">
      <c r="A1109">
        <v>70437181</v>
      </c>
      <c r="B1109" s="4">
        <v>44117</v>
      </c>
      <c r="C1109">
        <v>3931945</v>
      </c>
      <c r="D1109">
        <v>13699</v>
      </c>
      <c r="E1109" t="s">
        <v>223</v>
      </c>
      <c r="F1109" t="s">
        <v>152</v>
      </c>
      <c r="G1109" t="s">
        <v>155</v>
      </c>
      <c r="H1109">
        <v>3</v>
      </c>
      <c r="I1109" s="5">
        <v>119.31932773109244</v>
      </c>
      <c r="J1109" s="5">
        <f t="shared" si="17"/>
        <v>357.9579831932773</v>
      </c>
      <c r="K1109" s="6">
        <v>54329</v>
      </c>
      <c r="L1109" s="6" t="s">
        <v>28</v>
      </c>
      <c r="M1109" s="6" t="s">
        <v>36</v>
      </c>
      <c r="N1109" t="s">
        <v>15</v>
      </c>
      <c r="O1109" t="s">
        <v>18</v>
      </c>
    </row>
    <row r="1110" spans="1:15" x14ac:dyDescent="0.45">
      <c r="A1110">
        <v>58339751</v>
      </c>
      <c r="B1110" s="4">
        <v>44117</v>
      </c>
      <c r="C1110">
        <v>7604842</v>
      </c>
      <c r="D1110">
        <v>10538</v>
      </c>
      <c r="E1110" t="s">
        <v>226</v>
      </c>
      <c r="F1110" t="s">
        <v>174</v>
      </c>
      <c r="G1110" t="s">
        <v>154</v>
      </c>
      <c r="H1110">
        <v>2</v>
      </c>
      <c r="I1110" s="5">
        <v>130.24369747899161</v>
      </c>
      <c r="J1110" s="5">
        <f t="shared" si="17"/>
        <v>260.48739495798321</v>
      </c>
      <c r="K1110" s="6">
        <v>17159</v>
      </c>
      <c r="L1110" s="6" t="s">
        <v>19</v>
      </c>
      <c r="M1110" s="6" t="s">
        <v>47</v>
      </c>
      <c r="N1110" t="s">
        <v>23</v>
      </c>
      <c r="O1110" t="s">
        <v>16</v>
      </c>
    </row>
    <row r="1111" spans="1:15" x14ac:dyDescent="0.45">
      <c r="A1111">
        <v>78797193</v>
      </c>
      <c r="B1111" s="4">
        <v>44117</v>
      </c>
      <c r="C1111">
        <v>3414352</v>
      </c>
      <c r="D1111">
        <v>10331</v>
      </c>
      <c r="E1111" t="s">
        <v>188</v>
      </c>
      <c r="F1111" t="s">
        <v>174</v>
      </c>
      <c r="G1111" t="s">
        <v>154</v>
      </c>
      <c r="H1111">
        <v>2</v>
      </c>
      <c r="I1111" s="5">
        <v>141.16806722689077</v>
      </c>
      <c r="J1111" s="5">
        <f t="shared" si="17"/>
        <v>282.33613445378154</v>
      </c>
      <c r="K1111" s="6">
        <v>79215</v>
      </c>
      <c r="L1111" s="6" t="s">
        <v>13</v>
      </c>
      <c r="M1111" s="6" t="s">
        <v>14</v>
      </c>
      <c r="N1111" t="s">
        <v>32</v>
      </c>
      <c r="O1111" t="s">
        <v>18</v>
      </c>
    </row>
    <row r="1112" spans="1:15" x14ac:dyDescent="0.45">
      <c r="A1112">
        <v>78797193</v>
      </c>
      <c r="B1112" s="4">
        <v>44117</v>
      </c>
      <c r="C1112">
        <v>3414352</v>
      </c>
      <c r="D1112">
        <v>13320</v>
      </c>
      <c r="E1112" t="s">
        <v>225</v>
      </c>
      <c r="F1112" t="s">
        <v>152</v>
      </c>
      <c r="G1112" t="s">
        <v>154</v>
      </c>
      <c r="H1112">
        <v>2</v>
      </c>
      <c r="I1112" s="5">
        <v>110.07563025210085</v>
      </c>
      <c r="J1112" s="5">
        <f t="shared" si="17"/>
        <v>220.1512605042017</v>
      </c>
      <c r="K1112" s="6">
        <v>79215</v>
      </c>
      <c r="L1112" s="6" t="s">
        <v>13</v>
      </c>
      <c r="M1112" s="6" t="s">
        <v>14</v>
      </c>
      <c r="N1112" t="s">
        <v>32</v>
      </c>
      <c r="O1112" t="s">
        <v>18</v>
      </c>
    </row>
    <row r="1113" spans="1:15" x14ac:dyDescent="0.45">
      <c r="A1113">
        <v>18908273</v>
      </c>
      <c r="B1113" s="4">
        <v>44117</v>
      </c>
      <c r="C1113">
        <v>3443504</v>
      </c>
      <c r="D1113">
        <v>10339</v>
      </c>
      <c r="E1113" t="s">
        <v>208</v>
      </c>
      <c r="F1113" t="s">
        <v>174</v>
      </c>
      <c r="G1113" t="s">
        <v>155</v>
      </c>
      <c r="H1113">
        <v>2</v>
      </c>
      <c r="I1113" s="5">
        <v>130.24369747899161</v>
      </c>
      <c r="J1113" s="5">
        <f t="shared" si="17"/>
        <v>260.48739495798321</v>
      </c>
      <c r="K1113" s="6">
        <v>66663</v>
      </c>
      <c r="L1113" s="6" t="s">
        <v>28</v>
      </c>
      <c r="M1113" s="6" t="s">
        <v>61</v>
      </c>
      <c r="N1113" t="s">
        <v>35</v>
      </c>
      <c r="O1113" t="s">
        <v>16</v>
      </c>
    </row>
    <row r="1114" spans="1:15" x14ac:dyDescent="0.45">
      <c r="A1114">
        <v>18908273</v>
      </c>
      <c r="B1114" s="4">
        <v>44117</v>
      </c>
      <c r="C1114">
        <v>3443504</v>
      </c>
      <c r="D1114">
        <v>13337</v>
      </c>
      <c r="E1114" t="s">
        <v>198</v>
      </c>
      <c r="F1114" t="s">
        <v>152</v>
      </c>
      <c r="G1114" t="s">
        <v>154</v>
      </c>
      <c r="H1114">
        <v>2</v>
      </c>
      <c r="I1114" s="5">
        <v>118.47899159663866</v>
      </c>
      <c r="J1114" s="5">
        <f t="shared" si="17"/>
        <v>236.95798319327733</v>
      </c>
      <c r="K1114" s="6">
        <v>66663</v>
      </c>
      <c r="L1114" s="6" t="s">
        <v>28</v>
      </c>
      <c r="M1114" s="6" t="s">
        <v>61</v>
      </c>
      <c r="N1114" t="s">
        <v>35</v>
      </c>
      <c r="O1114" t="s">
        <v>16</v>
      </c>
    </row>
    <row r="1115" spans="1:15" x14ac:dyDescent="0.45">
      <c r="A1115">
        <v>18908273</v>
      </c>
      <c r="B1115" s="4">
        <v>44117</v>
      </c>
      <c r="C1115">
        <v>3443504</v>
      </c>
      <c r="D1115">
        <v>13320</v>
      </c>
      <c r="E1115" t="s">
        <v>225</v>
      </c>
      <c r="F1115" t="s">
        <v>152</v>
      </c>
      <c r="G1115" t="s">
        <v>154</v>
      </c>
      <c r="H1115">
        <v>3</v>
      </c>
      <c r="I1115" s="5">
        <v>110.07563025210085</v>
      </c>
      <c r="J1115" s="5">
        <f t="shared" si="17"/>
        <v>330.22689075630257</v>
      </c>
      <c r="K1115" s="6">
        <v>66663</v>
      </c>
      <c r="L1115" s="6" t="s">
        <v>28</v>
      </c>
      <c r="M1115" s="6" t="s">
        <v>61</v>
      </c>
      <c r="N1115" t="s">
        <v>35</v>
      </c>
      <c r="O1115" t="s">
        <v>16</v>
      </c>
    </row>
    <row r="1116" spans="1:15" x14ac:dyDescent="0.45">
      <c r="A1116">
        <v>78797193</v>
      </c>
      <c r="B1116" s="4">
        <v>44117</v>
      </c>
      <c r="C1116">
        <v>3414352</v>
      </c>
      <c r="D1116">
        <v>11969</v>
      </c>
      <c r="E1116" t="s">
        <v>195</v>
      </c>
      <c r="F1116" t="s">
        <v>150</v>
      </c>
      <c r="G1116" t="s">
        <v>155</v>
      </c>
      <c r="H1116">
        <v>2</v>
      </c>
      <c r="I1116" s="5">
        <v>66.378151260504197</v>
      </c>
      <c r="J1116" s="5">
        <f t="shared" si="17"/>
        <v>132.75630252100839</v>
      </c>
      <c r="K1116" s="6">
        <v>79215</v>
      </c>
      <c r="L1116" s="6" t="s">
        <v>13</v>
      </c>
      <c r="M1116" s="6" t="s">
        <v>14</v>
      </c>
      <c r="N1116" t="s">
        <v>32</v>
      </c>
      <c r="O1116" t="s">
        <v>18</v>
      </c>
    </row>
    <row r="1117" spans="1:15" x14ac:dyDescent="0.45">
      <c r="A1117">
        <v>97954678</v>
      </c>
      <c r="B1117" s="4">
        <v>44115</v>
      </c>
      <c r="C1117">
        <v>1920133</v>
      </c>
      <c r="D1117">
        <v>10722</v>
      </c>
      <c r="E1117" t="s">
        <v>192</v>
      </c>
      <c r="F1117" t="s">
        <v>174</v>
      </c>
      <c r="G1117" t="s">
        <v>154</v>
      </c>
      <c r="H1117">
        <v>2</v>
      </c>
      <c r="I1117" s="5">
        <v>136.96638655462186</v>
      </c>
      <c r="J1117" s="5">
        <f t="shared" si="17"/>
        <v>273.93277310924373</v>
      </c>
      <c r="K1117" s="6">
        <v>48703</v>
      </c>
      <c r="L1117" s="6" t="s">
        <v>28</v>
      </c>
      <c r="M1117" s="6" t="s">
        <v>29</v>
      </c>
      <c r="N1117" t="s">
        <v>17</v>
      </c>
      <c r="O1117" t="s">
        <v>57</v>
      </c>
    </row>
    <row r="1118" spans="1:15" x14ac:dyDescent="0.45">
      <c r="A1118">
        <v>97954678</v>
      </c>
      <c r="B1118" s="4">
        <v>44115</v>
      </c>
      <c r="C1118">
        <v>1920133</v>
      </c>
      <c r="D1118">
        <v>11156</v>
      </c>
      <c r="E1118" t="s">
        <v>193</v>
      </c>
      <c r="F1118" t="s">
        <v>150</v>
      </c>
      <c r="G1118" t="s">
        <v>154</v>
      </c>
      <c r="H1118">
        <v>3</v>
      </c>
      <c r="I1118" s="5">
        <v>74.78151260504201</v>
      </c>
      <c r="J1118" s="5">
        <f t="shared" si="17"/>
        <v>224.34453781512605</v>
      </c>
      <c r="K1118" s="6">
        <v>48703</v>
      </c>
      <c r="L1118" s="6" t="s">
        <v>28</v>
      </c>
      <c r="M1118" s="6" t="s">
        <v>29</v>
      </c>
      <c r="N1118" t="s">
        <v>17</v>
      </c>
      <c r="O1118" t="s">
        <v>57</v>
      </c>
    </row>
    <row r="1119" spans="1:15" x14ac:dyDescent="0.45">
      <c r="A1119">
        <v>97954678</v>
      </c>
      <c r="B1119" s="4">
        <v>44115</v>
      </c>
      <c r="C1119">
        <v>1920133</v>
      </c>
      <c r="D1119">
        <v>13685</v>
      </c>
      <c r="E1119" t="s">
        <v>181</v>
      </c>
      <c r="F1119" t="s">
        <v>152</v>
      </c>
      <c r="G1119" t="s">
        <v>155</v>
      </c>
      <c r="H1119">
        <v>3</v>
      </c>
      <c r="I1119" s="5">
        <v>122.68067226890757</v>
      </c>
      <c r="J1119" s="5">
        <f t="shared" si="17"/>
        <v>368.0420168067227</v>
      </c>
      <c r="K1119" s="6">
        <v>48703</v>
      </c>
      <c r="L1119" s="6" t="s">
        <v>28</v>
      </c>
      <c r="M1119" s="6" t="s">
        <v>29</v>
      </c>
      <c r="N1119" t="s">
        <v>17</v>
      </c>
      <c r="O1119" t="s">
        <v>57</v>
      </c>
    </row>
    <row r="1120" spans="1:15" x14ac:dyDescent="0.45">
      <c r="A1120">
        <v>18995915</v>
      </c>
      <c r="B1120" s="4">
        <v>44115</v>
      </c>
      <c r="C1120">
        <v>1540469</v>
      </c>
      <c r="D1120">
        <v>11036</v>
      </c>
      <c r="E1120" t="s">
        <v>227</v>
      </c>
      <c r="F1120" t="s">
        <v>150</v>
      </c>
      <c r="G1120" t="s">
        <v>155</v>
      </c>
      <c r="H1120">
        <v>3</v>
      </c>
      <c r="I1120" s="5">
        <v>68.058823529411768</v>
      </c>
      <c r="J1120" s="5">
        <f t="shared" si="17"/>
        <v>204.1764705882353</v>
      </c>
      <c r="K1120" s="6">
        <v>61348</v>
      </c>
      <c r="L1120" s="6" t="s">
        <v>28</v>
      </c>
      <c r="M1120" s="6" t="s">
        <v>39</v>
      </c>
      <c r="N1120" t="s">
        <v>32</v>
      </c>
      <c r="O1120" t="s">
        <v>16</v>
      </c>
    </row>
    <row r="1121" spans="1:15" x14ac:dyDescent="0.45">
      <c r="A1121">
        <v>74059905</v>
      </c>
      <c r="B1121" s="4">
        <v>44114</v>
      </c>
      <c r="C1121">
        <v>9330049</v>
      </c>
      <c r="D1121">
        <v>12849</v>
      </c>
      <c r="E1121" t="s">
        <v>200</v>
      </c>
      <c r="F1121" t="s">
        <v>151</v>
      </c>
      <c r="G1121" t="s">
        <v>154</v>
      </c>
      <c r="H1121">
        <v>1</v>
      </c>
      <c r="I1121" s="5">
        <v>255.45378151260505</v>
      </c>
      <c r="J1121" s="5">
        <f t="shared" si="17"/>
        <v>255.45378151260505</v>
      </c>
      <c r="K1121" s="6">
        <v>97794</v>
      </c>
      <c r="L1121" s="6" t="s">
        <v>13</v>
      </c>
      <c r="M1121" s="6" t="s">
        <v>27</v>
      </c>
      <c r="N1121" t="s">
        <v>15</v>
      </c>
      <c r="O1121" t="s">
        <v>18</v>
      </c>
    </row>
    <row r="1122" spans="1:15" x14ac:dyDescent="0.45">
      <c r="A1122">
        <v>74059905</v>
      </c>
      <c r="B1122" s="4">
        <v>44114</v>
      </c>
      <c r="C1122">
        <v>9330049</v>
      </c>
      <c r="D1122">
        <v>10557</v>
      </c>
      <c r="E1122" t="s">
        <v>215</v>
      </c>
      <c r="F1122" t="s">
        <v>174</v>
      </c>
      <c r="G1122" t="s">
        <v>154</v>
      </c>
      <c r="H1122">
        <v>3</v>
      </c>
      <c r="I1122" s="5">
        <v>132.76470588235296</v>
      </c>
      <c r="J1122" s="5">
        <f t="shared" si="17"/>
        <v>398.2941176470589</v>
      </c>
      <c r="K1122" s="6">
        <v>97794</v>
      </c>
      <c r="L1122" s="6" t="s">
        <v>13</v>
      </c>
      <c r="M1122" s="6" t="s">
        <v>27</v>
      </c>
      <c r="N1122" t="s">
        <v>15</v>
      </c>
      <c r="O1122" t="s">
        <v>18</v>
      </c>
    </row>
    <row r="1123" spans="1:15" x14ac:dyDescent="0.45">
      <c r="A1123">
        <v>74059905</v>
      </c>
      <c r="B1123" s="4">
        <v>44114</v>
      </c>
      <c r="C1123">
        <v>9330049</v>
      </c>
      <c r="D1123">
        <v>10331</v>
      </c>
      <c r="E1123" t="s">
        <v>188</v>
      </c>
      <c r="F1123" t="s">
        <v>174</v>
      </c>
      <c r="G1123" t="s">
        <v>154</v>
      </c>
      <c r="H1123">
        <v>2</v>
      </c>
      <c r="I1123" s="5">
        <v>141.16806722689077</v>
      </c>
      <c r="J1123" s="5">
        <f t="shared" si="17"/>
        <v>282.33613445378154</v>
      </c>
      <c r="K1123" s="6">
        <v>97794</v>
      </c>
      <c r="L1123" s="6" t="s">
        <v>13</v>
      </c>
      <c r="M1123" s="6" t="s">
        <v>27</v>
      </c>
      <c r="N1123" t="s">
        <v>15</v>
      </c>
      <c r="O1123" t="s">
        <v>18</v>
      </c>
    </row>
    <row r="1124" spans="1:15" x14ac:dyDescent="0.45">
      <c r="A1124">
        <v>27582636</v>
      </c>
      <c r="B1124" s="4">
        <v>44114</v>
      </c>
      <c r="C1124">
        <v>9426448</v>
      </c>
      <c r="D1124">
        <v>11156</v>
      </c>
      <c r="E1124" t="s">
        <v>193</v>
      </c>
      <c r="F1124" t="s">
        <v>150</v>
      </c>
      <c r="G1124" t="s">
        <v>154</v>
      </c>
      <c r="H1124">
        <v>2</v>
      </c>
      <c r="I1124" s="5">
        <v>74.78151260504201</v>
      </c>
      <c r="J1124" s="5">
        <f t="shared" si="17"/>
        <v>149.56302521008402</v>
      </c>
      <c r="K1124" s="6">
        <v>15936</v>
      </c>
      <c r="L1124" s="6" t="s">
        <v>21</v>
      </c>
      <c r="M1124" s="6" t="s">
        <v>31</v>
      </c>
      <c r="N1124" t="s">
        <v>35</v>
      </c>
      <c r="O1124" t="s">
        <v>16</v>
      </c>
    </row>
    <row r="1125" spans="1:15" x14ac:dyDescent="0.45">
      <c r="A1125">
        <v>27582636</v>
      </c>
      <c r="B1125" s="4">
        <v>44114</v>
      </c>
      <c r="C1125">
        <v>9426448</v>
      </c>
      <c r="D1125">
        <v>12430</v>
      </c>
      <c r="E1125" t="s">
        <v>186</v>
      </c>
      <c r="F1125" t="s">
        <v>151</v>
      </c>
      <c r="G1125" t="s">
        <v>155</v>
      </c>
      <c r="H1125">
        <v>2</v>
      </c>
      <c r="I1125" s="5">
        <v>256.29411764705884</v>
      </c>
      <c r="J1125" s="5">
        <f t="shared" si="17"/>
        <v>512.58823529411768</v>
      </c>
      <c r="K1125" s="6">
        <v>15936</v>
      </c>
      <c r="L1125" s="6" t="s">
        <v>21</v>
      </c>
      <c r="M1125" s="6" t="s">
        <v>31</v>
      </c>
      <c r="N1125" t="s">
        <v>35</v>
      </c>
      <c r="O1125" t="s">
        <v>16</v>
      </c>
    </row>
    <row r="1126" spans="1:15" x14ac:dyDescent="0.45">
      <c r="A1126">
        <v>27582636</v>
      </c>
      <c r="B1126" s="4">
        <v>44114</v>
      </c>
      <c r="C1126">
        <v>9426448</v>
      </c>
      <c r="D1126">
        <v>13230</v>
      </c>
      <c r="E1126" t="s">
        <v>207</v>
      </c>
      <c r="F1126" t="s">
        <v>152</v>
      </c>
      <c r="G1126" t="s">
        <v>155</v>
      </c>
      <c r="H1126">
        <v>2</v>
      </c>
      <c r="I1126" s="5">
        <v>112.5966386554622</v>
      </c>
      <c r="J1126" s="5">
        <f t="shared" si="17"/>
        <v>225.1932773109244</v>
      </c>
      <c r="K1126" s="6">
        <v>15936</v>
      </c>
      <c r="L1126" s="6" t="s">
        <v>21</v>
      </c>
      <c r="M1126" s="6" t="s">
        <v>31</v>
      </c>
      <c r="N1126" t="s">
        <v>35</v>
      </c>
      <c r="O1126" t="s">
        <v>16</v>
      </c>
    </row>
    <row r="1127" spans="1:15" x14ac:dyDescent="0.45">
      <c r="A1127">
        <v>17500890</v>
      </c>
      <c r="B1127" s="4">
        <v>44113</v>
      </c>
      <c r="C1127">
        <v>8093417</v>
      </c>
      <c r="D1127">
        <v>12098</v>
      </c>
      <c r="E1127" t="s">
        <v>212</v>
      </c>
      <c r="F1127" t="s">
        <v>151</v>
      </c>
      <c r="G1127" t="s">
        <v>154</v>
      </c>
      <c r="H1127">
        <v>1</v>
      </c>
      <c r="I1127" s="5">
        <v>257.97478991596643</v>
      </c>
      <c r="J1127" s="5">
        <f t="shared" si="17"/>
        <v>257.97478991596643</v>
      </c>
      <c r="K1127" s="6">
        <v>74405</v>
      </c>
      <c r="L1127" s="6" t="s">
        <v>13</v>
      </c>
      <c r="M1127" s="6" t="s">
        <v>14</v>
      </c>
      <c r="N1127" t="s">
        <v>32</v>
      </c>
      <c r="O1127" t="s">
        <v>16</v>
      </c>
    </row>
    <row r="1128" spans="1:15" x14ac:dyDescent="0.45">
      <c r="A1128">
        <v>96455083</v>
      </c>
      <c r="B1128" s="4">
        <v>44112</v>
      </c>
      <c r="C1128">
        <v>4783528</v>
      </c>
      <c r="D1128">
        <v>12495</v>
      </c>
      <c r="E1128" t="s">
        <v>201</v>
      </c>
      <c r="F1128" t="s">
        <v>151</v>
      </c>
      <c r="G1128" t="s">
        <v>155</v>
      </c>
      <c r="H1128">
        <v>2</v>
      </c>
      <c r="I1128" s="5">
        <v>264.69747899159665</v>
      </c>
      <c r="J1128" s="5">
        <f t="shared" si="17"/>
        <v>529.39495798319331</v>
      </c>
      <c r="K1128" s="6" t="s">
        <v>59</v>
      </c>
      <c r="L1128" s="6" t="s">
        <v>21</v>
      </c>
      <c r="M1128" s="6" t="s">
        <v>25</v>
      </c>
      <c r="N1128" t="s">
        <v>23</v>
      </c>
      <c r="O1128" t="s">
        <v>26</v>
      </c>
    </row>
    <row r="1129" spans="1:15" x14ac:dyDescent="0.45">
      <c r="A1129">
        <v>16101615</v>
      </c>
      <c r="B1129" s="4">
        <v>44112</v>
      </c>
      <c r="C1129">
        <v>8256804</v>
      </c>
      <c r="D1129">
        <v>12153</v>
      </c>
      <c r="E1129" t="s">
        <v>230</v>
      </c>
      <c r="F1129" t="s">
        <v>151</v>
      </c>
      <c r="G1129" t="s">
        <v>154</v>
      </c>
      <c r="H1129">
        <v>1</v>
      </c>
      <c r="I1129" s="5">
        <v>247.89075630252103</v>
      </c>
      <c r="J1129" s="5">
        <f t="shared" si="17"/>
        <v>247.89075630252103</v>
      </c>
      <c r="K1129" s="6">
        <v>79341</v>
      </c>
      <c r="L1129" s="6" t="s">
        <v>13</v>
      </c>
      <c r="M1129" s="6" t="s">
        <v>14</v>
      </c>
      <c r="N1129" t="s">
        <v>35</v>
      </c>
      <c r="O1129" t="s">
        <v>16</v>
      </c>
    </row>
    <row r="1130" spans="1:15" x14ac:dyDescent="0.45">
      <c r="A1130">
        <v>95238391</v>
      </c>
      <c r="B1130" s="4">
        <v>44112</v>
      </c>
      <c r="C1130">
        <v>8846334</v>
      </c>
      <c r="D1130">
        <v>12849</v>
      </c>
      <c r="E1130" t="s">
        <v>200</v>
      </c>
      <c r="F1130" t="s">
        <v>151</v>
      </c>
      <c r="G1130" t="s">
        <v>154</v>
      </c>
      <c r="H1130">
        <v>2</v>
      </c>
      <c r="I1130" s="5">
        <v>255.45378151260505</v>
      </c>
      <c r="J1130" s="5">
        <f t="shared" si="17"/>
        <v>510.9075630252101</v>
      </c>
      <c r="K1130" s="6">
        <v>70173</v>
      </c>
      <c r="L1130" s="6" t="s">
        <v>13</v>
      </c>
      <c r="M1130" s="6" t="s">
        <v>14</v>
      </c>
      <c r="N1130" t="s">
        <v>35</v>
      </c>
      <c r="O1130" t="s">
        <v>26</v>
      </c>
    </row>
    <row r="1131" spans="1:15" x14ac:dyDescent="0.45">
      <c r="A1131">
        <v>70248251</v>
      </c>
      <c r="B1131" s="4">
        <v>44112</v>
      </c>
      <c r="C1131">
        <v>6064157</v>
      </c>
      <c r="D1131">
        <v>10198</v>
      </c>
      <c r="E1131" t="s">
        <v>222</v>
      </c>
      <c r="F1131" t="s">
        <v>174</v>
      </c>
      <c r="G1131" t="s">
        <v>155</v>
      </c>
      <c r="H1131">
        <v>2</v>
      </c>
      <c r="I1131" s="5">
        <v>130.24369747899161</v>
      </c>
      <c r="J1131" s="5">
        <f t="shared" si="17"/>
        <v>260.48739495798321</v>
      </c>
      <c r="K1131" s="6">
        <v>76829</v>
      </c>
      <c r="L1131" s="6" t="s">
        <v>28</v>
      </c>
      <c r="M1131" s="6" t="s">
        <v>36</v>
      </c>
      <c r="N1131" t="s">
        <v>17</v>
      </c>
      <c r="O1131" t="s">
        <v>18</v>
      </c>
    </row>
    <row r="1132" spans="1:15" x14ac:dyDescent="0.45">
      <c r="A1132">
        <v>70248251</v>
      </c>
      <c r="B1132" s="4">
        <v>44112</v>
      </c>
      <c r="C1132">
        <v>6064157</v>
      </c>
      <c r="D1132">
        <v>13230</v>
      </c>
      <c r="E1132" t="s">
        <v>207</v>
      </c>
      <c r="F1132" t="s">
        <v>152</v>
      </c>
      <c r="G1132" t="s">
        <v>155</v>
      </c>
      <c r="H1132">
        <v>2</v>
      </c>
      <c r="I1132" s="5">
        <v>112.5966386554622</v>
      </c>
      <c r="J1132" s="5">
        <f t="shared" si="17"/>
        <v>225.1932773109244</v>
      </c>
      <c r="K1132" s="6">
        <v>76829</v>
      </c>
      <c r="L1132" s="6" t="s">
        <v>28</v>
      </c>
      <c r="M1132" s="6" t="s">
        <v>36</v>
      </c>
      <c r="N1132" t="s">
        <v>17</v>
      </c>
      <c r="O1132" t="s">
        <v>18</v>
      </c>
    </row>
    <row r="1133" spans="1:15" x14ac:dyDescent="0.45">
      <c r="A1133">
        <v>70248251</v>
      </c>
      <c r="B1133" s="4">
        <v>44112</v>
      </c>
      <c r="C1133">
        <v>6064157</v>
      </c>
      <c r="D1133">
        <v>13651</v>
      </c>
      <c r="E1133" t="s">
        <v>197</v>
      </c>
      <c r="F1133" t="s">
        <v>152</v>
      </c>
      <c r="G1133" t="s">
        <v>154</v>
      </c>
      <c r="H1133">
        <v>2</v>
      </c>
      <c r="I1133" s="5">
        <v>112.5966386554622</v>
      </c>
      <c r="J1133" s="5">
        <f t="shared" si="17"/>
        <v>225.1932773109244</v>
      </c>
      <c r="K1133" s="6">
        <v>76829</v>
      </c>
      <c r="L1133" s="6" t="s">
        <v>28</v>
      </c>
      <c r="M1133" s="6" t="s">
        <v>36</v>
      </c>
      <c r="N1133" t="s">
        <v>17</v>
      </c>
      <c r="O1133" t="s">
        <v>18</v>
      </c>
    </row>
    <row r="1134" spans="1:15" x14ac:dyDescent="0.45">
      <c r="A1134">
        <v>47739534</v>
      </c>
      <c r="B1134" s="4">
        <v>44109</v>
      </c>
      <c r="C1134">
        <v>8428986</v>
      </c>
      <c r="D1134">
        <v>13302</v>
      </c>
      <c r="E1134" t="s">
        <v>203</v>
      </c>
      <c r="F1134" t="s">
        <v>152</v>
      </c>
      <c r="G1134" t="s">
        <v>155</v>
      </c>
      <c r="H1134">
        <v>2</v>
      </c>
      <c r="I1134" s="5">
        <v>121.00000000000001</v>
      </c>
      <c r="J1134" s="5">
        <f t="shared" si="17"/>
        <v>242.00000000000003</v>
      </c>
      <c r="K1134" s="6">
        <v>86825</v>
      </c>
      <c r="L1134" s="6" t="s">
        <v>13</v>
      </c>
      <c r="M1134" s="6" t="s">
        <v>27</v>
      </c>
      <c r="N1134" t="s">
        <v>23</v>
      </c>
      <c r="O1134" t="s">
        <v>16</v>
      </c>
    </row>
    <row r="1135" spans="1:15" x14ac:dyDescent="0.45">
      <c r="A1135">
        <v>49552671</v>
      </c>
      <c r="B1135" s="4">
        <v>44107</v>
      </c>
      <c r="C1135">
        <v>2534620</v>
      </c>
      <c r="D1135">
        <v>13320</v>
      </c>
      <c r="E1135" t="s">
        <v>225</v>
      </c>
      <c r="F1135" t="s">
        <v>152</v>
      </c>
      <c r="G1135" t="s">
        <v>154</v>
      </c>
      <c r="H1135">
        <v>3</v>
      </c>
      <c r="I1135" s="5">
        <v>110.07563025210085</v>
      </c>
      <c r="J1135" s="5">
        <f t="shared" si="17"/>
        <v>330.22689075630257</v>
      </c>
      <c r="K1135" s="6">
        <v>82178</v>
      </c>
      <c r="L1135" s="6" t="s">
        <v>13</v>
      </c>
      <c r="M1135" s="6" t="s">
        <v>27</v>
      </c>
      <c r="N1135" t="s">
        <v>15</v>
      </c>
      <c r="O1135" t="s">
        <v>16</v>
      </c>
    </row>
    <row r="1136" spans="1:15" x14ac:dyDescent="0.45">
      <c r="A1136">
        <v>20199499</v>
      </c>
      <c r="B1136" s="4">
        <v>44107</v>
      </c>
      <c r="C1136">
        <v>7271925</v>
      </c>
      <c r="D1136">
        <v>13363</v>
      </c>
      <c r="E1136" t="s">
        <v>213</v>
      </c>
      <c r="F1136" t="s">
        <v>152</v>
      </c>
      <c r="G1136" t="s">
        <v>154</v>
      </c>
      <c r="H1136">
        <v>3</v>
      </c>
      <c r="I1136" s="5">
        <v>116.79831932773111</v>
      </c>
      <c r="J1136" s="5">
        <f t="shared" si="17"/>
        <v>350.39495798319331</v>
      </c>
      <c r="K1136" s="6">
        <v>37308</v>
      </c>
      <c r="L1136" s="6" t="s">
        <v>21</v>
      </c>
      <c r="M1136" s="6" t="s">
        <v>22</v>
      </c>
      <c r="N1136" t="s">
        <v>15</v>
      </c>
      <c r="O1136" t="s">
        <v>16</v>
      </c>
    </row>
    <row r="1137" spans="1:15" x14ac:dyDescent="0.45">
      <c r="A1137">
        <v>89823614</v>
      </c>
      <c r="B1137" s="4">
        <v>44106</v>
      </c>
      <c r="C1137">
        <v>7102255</v>
      </c>
      <c r="D1137">
        <v>12086</v>
      </c>
      <c r="E1137" t="s">
        <v>206</v>
      </c>
      <c r="F1137" t="s">
        <v>151</v>
      </c>
      <c r="G1137" t="s">
        <v>154</v>
      </c>
      <c r="H1137">
        <v>3</v>
      </c>
      <c r="I1137" s="5">
        <v>248.73109243697482</v>
      </c>
      <c r="J1137" s="5">
        <f t="shared" si="17"/>
        <v>746.19327731092449</v>
      </c>
      <c r="K1137" s="6" t="s">
        <v>40</v>
      </c>
      <c r="L1137" s="6" t="s">
        <v>21</v>
      </c>
      <c r="M1137" s="6" t="s">
        <v>22</v>
      </c>
      <c r="N1137" t="s">
        <v>15</v>
      </c>
      <c r="O1137" t="s">
        <v>30</v>
      </c>
    </row>
    <row r="1138" spans="1:15" x14ac:dyDescent="0.45">
      <c r="A1138">
        <v>86837934</v>
      </c>
      <c r="B1138" s="4">
        <v>44105</v>
      </c>
      <c r="C1138">
        <v>1790486</v>
      </c>
      <c r="D1138">
        <v>12725</v>
      </c>
      <c r="E1138" t="s">
        <v>220</v>
      </c>
      <c r="F1138" t="s">
        <v>151</v>
      </c>
      <c r="G1138" t="s">
        <v>154</v>
      </c>
      <c r="H1138">
        <v>1</v>
      </c>
      <c r="I1138" s="5">
        <v>263.85714285714289</v>
      </c>
      <c r="J1138" s="5">
        <f t="shared" si="17"/>
        <v>263.85714285714289</v>
      </c>
      <c r="K1138" s="6">
        <v>93086</v>
      </c>
      <c r="L1138" s="6" t="s">
        <v>13</v>
      </c>
      <c r="M1138" s="6" t="s">
        <v>27</v>
      </c>
      <c r="N1138" t="s">
        <v>17</v>
      </c>
      <c r="O1138" t="s">
        <v>18</v>
      </c>
    </row>
    <row r="1139" spans="1:15" x14ac:dyDescent="0.45">
      <c r="A1139">
        <v>74209870</v>
      </c>
      <c r="B1139" s="4">
        <v>44105</v>
      </c>
      <c r="C1139">
        <v>8876296</v>
      </c>
      <c r="D1139">
        <v>12086</v>
      </c>
      <c r="E1139" t="s">
        <v>206</v>
      </c>
      <c r="F1139" t="s">
        <v>151</v>
      </c>
      <c r="G1139" t="s">
        <v>154</v>
      </c>
      <c r="H1139">
        <v>2</v>
      </c>
      <c r="I1139" s="5">
        <v>248.73109243697482</v>
      </c>
      <c r="J1139" s="5">
        <f t="shared" si="17"/>
        <v>497.46218487394964</v>
      </c>
      <c r="K1139" s="6">
        <v>82256</v>
      </c>
      <c r="L1139" s="6" t="s">
        <v>13</v>
      </c>
      <c r="M1139" s="6" t="s">
        <v>27</v>
      </c>
      <c r="N1139" t="s">
        <v>23</v>
      </c>
      <c r="O1139" t="s">
        <v>18</v>
      </c>
    </row>
    <row r="1140" spans="1:15" x14ac:dyDescent="0.45">
      <c r="A1140">
        <v>71744229</v>
      </c>
      <c r="B1140" s="4">
        <v>44105</v>
      </c>
      <c r="C1140">
        <v>1236194</v>
      </c>
      <c r="D1140">
        <v>12735</v>
      </c>
      <c r="E1140" t="s">
        <v>231</v>
      </c>
      <c r="F1140" t="s">
        <v>151</v>
      </c>
      <c r="G1140" t="s">
        <v>155</v>
      </c>
      <c r="H1140">
        <v>2</v>
      </c>
      <c r="I1140" s="5">
        <v>268.05882352941177</v>
      </c>
      <c r="J1140" s="5">
        <f t="shared" si="17"/>
        <v>536.11764705882354</v>
      </c>
      <c r="K1140" s="6">
        <v>38685</v>
      </c>
      <c r="L1140" s="6" t="s">
        <v>19</v>
      </c>
      <c r="M1140" s="6" t="s">
        <v>20</v>
      </c>
      <c r="N1140" t="s">
        <v>32</v>
      </c>
      <c r="O1140" t="s">
        <v>18</v>
      </c>
    </row>
    <row r="1141" spans="1:15" x14ac:dyDescent="0.45">
      <c r="A1141">
        <v>71744229</v>
      </c>
      <c r="B1141" s="4">
        <v>44105</v>
      </c>
      <c r="C1141">
        <v>1236194</v>
      </c>
      <c r="D1141">
        <v>12634</v>
      </c>
      <c r="E1141" t="s">
        <v>202</v>
      </c>
      <c r="F1141" t="s">
        <v>151</v>
      </c>
      <c r="G1141" t="s">
        <v>154</v>
      </c>
      <c r="H1141">
        <v>3</v>
      </c>
      <c r="I1141" s="5">
        <v>265.53781512605042</v>
      </c>
      <c r="J1141" s="5">
        <f t="shared" si="17"/>
        <v>796.61344537815125</v>
      </c>
      <c r="K1141" s="6">
        <v>38685</v>
      </c>
      <c r="L1141" s="6" t="s">
        <v>19</v>
      </c>
      <c r="M1141" s="6" t="s">
        <v>20</v>
      </c>
      <c r="N1141" t="s">
        <v>32</v>
      </c>
      <c r="O1141" t="s">
        <v>18</v>
      </c>
    </row>
    <row r="1142" spans="1:15" x14ac:dyDescent="0.45">
      <c r="A1142">
        <v>71744229</v>
      </c>
      <c r="B1142" s="4">
        <v>44105</v>
      </c>
      <c r="C1142">
        <v>1236194</v>
      </c>
      <c r="D1142">
        <v>12430</v>
      </c>
      <c r="E1142" t="s">
        <v>186</v>
      </c>
      <c r="F1142" t="s">
        <v>151</v>
      </c>
      <c r="G1142" t="s">
        <v>155</v>
      </c>
      <c r="H1142">
        <v>2</v>
      </c>
      <c r="I1142" s="5">
        <v>256.29411764705884</v>
      </c>
      <c r="J1142" s="5">
        <f t="shared" si="17"/>
        <v>512.58823529411768</v>
      </c>
      <c r="K1142" s="6">
        <v>38685</v>
      </c>
      <c r="L1142" s="6" t="s">
        <v>19</v>
      </c>
      <c r="M1142" s="6" t="s">
        <v>20</v>
      </c>
      <c r="N1142" t="s">
        <v>32</v>
      </c>
      <c r="O1142" t="s">
        <v>18</v>
      </c>
    </row>
    <row r="1143" spans="1:15" x14ac:dyDescent="0.45">
      <c r="A1143">
        <v>71643810</v>
      </c>
      <c r="B1143" s="4">
        <v>44105</v>
      </c>
      <c r="C1143">
        <v>9078910</v>
      </c>
      <c r="D1143">
        <v>10557</v>
      </c>
      <c r="E1143" t="s">
        <v>215</v>
      </c>
      <c r="F1143" t="s">
        <v>174</v>
      </c>
      <c r="G1143" t="s">
        <v>154</v>
      </c>
      <c r="H1143">
        <v>3</v>
      </c>
      <c r="I1143" s="5">
        <v>132.76470588235296</v>
      </c>
      <c r="J1143" s="5">
        <f t="shared" si="17"/>
        <v>398.2941176470589</v>
      </c>
      <c r="K1143" s="6">
        <v>67098</v>
      </c>
      <c r="L1143" s="6" t="s">
        <v>28</v>
      </c>
      <c r="M1143" s="6" t="s">
        <v>36</v>
      </c>
      <c r="N1143" t="s">
        <v>23</v>
      </c>
      <c r="O1143" t="s">
        <v>18</v>
      </c>
    </row>
    <row r="1144" spans="1:15" x14ac:dyDescent="0.45">
      <c r="A1144">
        <v>74209870</v>
      </c>
      <c r="B1144" s="4">
        <v>44105</v>
      </c>
      <c r="C1144">
        <v>8876296</v>
      </c>
      <c r="D1144">
        <v>13685</v>
      </c>
      <c r="E1144" t="s">
        <v>181</v>
      </c>
      <c r="F1144" t="s">
        <v>152</v>
      </c>
      <c r="G1144" t="s">
        <v>155</v>
      </c>
      <c r="H1144">
        <v>3</v>
      </c>
      <c r="I1144" s="5">
        <v>122.68067226890757</v>
      </c>
      <c r="J1144" s="5">
        <f t="shared" si="17"/>
        <v>368.0420168067227</v>
      </c>
      <c r="K1144" s="6">
        <v>82256</v>
      </c>
      <c r="L1144" s="6" t="s">
        <v>13</v>
      </c>
      <c r="M1144" s="6" t="s">
        <v>27</v>
      </c>
      <c r="N1144" t="s">
        <v>23</v>
      </c>
      <c r="O1144" t="s">
        <v>18</v>
      </c>
    </row>
    <row r="1145" spans="1:15" x14ac:dyDescent="0.45">
      <c r="A1145">
        <v>74209870</v>
      </c>
      <c r="B1145" s="4">
        <v>44105</v>
      </c>
      <c r="C1145">
        <v>8876296</v>
      </c>
      <c r="D1145">
        <v>13653</v>
      </c>
      <c r="E1145" t="s">
        <v>196</v>
      </c>
      <c r="F1145" t="s">
        <v>152</v>
      </c>
      <c r="G1145" t="s">
        <v>155</v>
      </c>
      <c r="H1145">
        <v>3</v>
      </c>
      <c r="I1145" s="5">
        <v>121.00000000000001</v>
      </c>
      <c r="J1145" s="5">
        <f t="shared" si="17"/>
        <v>363.00000000000006</v>
      </c>
      <c r="K1145" s="6">
        <v>82256</v>
      </c>
      <c r="L1145" s="6" t="s">
        <v>13</v>
      </c>
      <c r="M1145" s="6" t="s">
        <v>27</v>
      </c>
      <c r="N1145" t="s">
        <v>23</v>
      </c>
      <c r="O1145" t="s">
        <v>18</v>
      </c>
    </row>
    <row r="1146" spans="1:15" x14ac:dyDescent="0.45">
      <c r="A1146">
        <v>27684137</v>
      </c>
      <c r="B1146" s="4">
        <v>44105</v>
      </c>
      <c r="C1146">
        <v>7060635</v>
      </c>
      <c r="D1146">
        <v>13363</v>
      </c>
      <c r="E1146" t="s">
        <v>213</v>
      </c>
      <c r="F1146" t="s">
        <v>152</v>
      </c>
      <c r="G1146" t="s">
        <v>154</v>
      </c>
      <c r="H1146">
        <v>2</v>
      </c>
      <c r="I1146" s="5">
        <v>116.79831932773111</v>
      </c>
      <c r="J1146" s="5">
        <f t="shared" si="17"/>
        <v>233.59663865546221</v>
      </c>
      <c r="K1146" s="6">
        <v>63225</v>
      </c>
      <c r="L1146" s="6" t="s">
        <v>28</v>
      </c>
      <c r="M1146" s="6" t="s">
        <v>39</v>
      </c>
      <c r="N1146" t="s">
        <v>32</v>
      </c>
      <c r="O1146" t="s">
        <v>16</v>
      </c>
    </row>
    <row r="1147" spans="1:15" x14ac:dyDescent="0.45">
      <c r="A1147">
        <v>86837934</v>
      </c>
      <c r="B1147" s="4">
        <v>44105</v>
      </c>
      <c r="C1147">
        <v>1790486</v>
      </c>
      <c r="D1147">
        <v>11175</v>
      </c>
      <c r="E1147" t="s">
        <v>229</v>
      </c>
      <c r="F1147" t="s">
        <v>150</v>
      </c>
      <c r="G1147" t="s">
        <v>155</v>
      </c>
      <c r="H1147">
        <v>2</v>
      </c>
      <c r="I1147" s="5">
        <v>71.420168067226896</v>
      </c>
      <c r="J1147" s="5">
        <f t="shared" si="17"/>
        <v>142.84033613445379</v>
      </c>
      <c r="K1147" s="6">
        <v>93086</v>
      </c>
      <c r="L1147" s="6" t="s">
        <v>13</v>
      </c>
      <c r="M1147" s="6" t="s">
        <v>27</v>
      </c>
      <c r="N1147" t="s">
        <v>17</v>
      </c>
      <c r="O1147" t="s">
        <v>18</v>
      </c>
    </row>
    <row r="1148" spans="1:15" x14ac:dyDescent="0.45">
      <c r="A1148">
        <v>78064910</v>
      </c>
      <c r="B1148" s="4">
        <v>44104</v>
      </c>
      <c r="C1148">
        <v>4477862</v>
      </c>
      <c r="D1148">
        <v>12153</v>
      </c>
      <c r="E1148" t="s">
        <v>230</v>
      </c>
      <c r="F1148" t="s">
        <v>151</v>
      </c>
      <c r="G1148" t="s">
        <v>154</v>
      </c>
      <c r="H1148">
        <v>3</v>
      </c>
      <c r="I1148" s="5">
        <v>247.89075630252103</v>
      </c>
      <c r="J1148" s="5">
        <f t="shared" si="17"/>
        <v>743.67226890756308</v>
      </c>
      <c r="K1148" s="6">
        <v>24782</v>
      </c>
      <c r="L1148" s="6" t="s">
        <v>19</v>
      </c>
      <c r="M1148" s="6" t="s">
        <v>34</v>
      </c>
      <c r="N1148" t="s">
        <v>32</v>
      </c>
      <c r="O1148" t="s">
        <v>18</v>
      </c>
    </row>
    <row r="1149" spans="1:15" x14ac:dyDescent="0.45">
      <c r="A1149">
        <v>76224927</v>
      </c>
      <c r="B1149" s="4">
        <v>44104</v>
      </c>
      <c r="C1149">
        <v>5429940</v>
      </c>
      <c r="D1149">
        <v>12086</v>
      </c>
      <c r="E1149" t="s">
        <v>206</v>
      </c>
      <c r="F1149" t="s">
        <v>151</v>
      </c>
      <c r="G1149" t="s">
        <v>154</v>
      </c>
      <c r="H1149">
        <v>2</v>
      </c>
      <c r="I1149" s="5">
        <v>248.73109243697482</v>
      </c>
      <c r="J1149" s="5">
        <f t="shared" si="17"/>
        <v>497.46218487394964</v>
      </c>
      <c r="K1149" s="6">
        <v>34576</v>
      </c>
      <c r="L1149" s="6" t="s">
        <v>28</v>
      </c>
      <c r="M1149" s="6" t="s">
        <v>39</v>
      </c>
      <c r="N1149" t="s">
        <v>15</v>
      </c>
      <c r="O1149" t="s">
        <v>18</v>
      </c>
    </row>
    <row r="1150" spans="1:15" x14ac:dyDescent="0.45">
      <c r="A1150">
        <v>76224927</v>
      </c>
      <c r="B1150" s="4">
        <v>44104</v>
      </c>
      <c r="C1150">
        <v>5429940</v>
      </c>
      <c r="D1150">
        <v>13111</v>
      </c>
      <c r="E1150" t="s">
        <v>178</v>
      </c>
      <c r="F1150" t="s">
        <v>152</v>
      </c>
      <c r="G1150" t="s">
        <v>155</v>
      </c>
      <c r="H1150">
        <v>2</v>
      </c>
      <c r="I1150" s="5">
        <v>113.43697478991598</v>
      </c>
      <c r="J1150" s="5">
        <f t="shared" si="17"/>
        <v>226.87394957983196</v>
      </c>
      <c r="K1150" s="6">
        <v>34576</v>
      </c>
      <c r="L1150" s="6" t="s">
        <v>28</v>
      </c>
      <c r="M1150" s="6" t="s">
        <v>39</v>
      </c>
      <c r="N1150" t="s">
        <v>15</v>
      </c>
      <c r="O1150" t="s">
        <v>18</v>
      </c>
    </row>
    <row r="1151" spans="1:15" x14ac:dyDescent="0.45">
      <c r="A1151">
        <v>76224927</v>
      </c>
      <c r="B1151" s="4">
        <v>44104</v>
      </c>
      <c r="C1151">
        <v>5429940</v>
      </c>
      <c r="D1151">
        <v>13320</v>
      </c>
      <c r="E1151" t="s">
        <v>225</v>
      </c>
      <c r="F1151" t="s">
        <v>152</v>
      </c>
      <c r="G1151" t="s">
        <v>154</v>
      </c>
      <c r="H1151">
        <v>2</v>
      </c>
      <c r="I1151" s="5">
        <v>110.07563025210085</v>
      </c>
      <c r="J1151" s="5">
        <f t="shared" si="17"/>
        <v>220.1512605042017</v>
      </c>
      <c r="K1151" s="6">
        <v>34576</v>
      </c>
      <c r="L1151" s="6" t="s">
        <v>28</v>
      </c>
      <c r="M1151" s="6" t="s">
        <v>39</v>
      </c>
      <c r="N1151" t="s">
        <v>15</v>
      </c>
      <c r="O1151" t="s">
        <v>18</v>
      </c>
    </row>
    <row r="1152" spans="1:15" x14ac:dyDescent="0.45">
      <c r="A1152">
        <v>31695948</v>
      </c>
      <c r="B1152" s="4">
        <v>44104</v>
      </c>
      <c r="C1152">
        <v>6601313</v>
      </c>
      <c r="D1152">
        <v>12058</v>
      </c>
      <c r="E1152" t="s">
        <v>210</v>
      </c>
      <c r="F1152" t="s">
        <v>151</v>
      </c>
      <c r="G1152" t="s">
        <v>155</v>
      </c>
      <c r="H1152">
        <v>3</v>
      </c>
      <c r="I1152" s="5">
        <v>267.218487394958</v>
      </c>
      <c r="J1152" s="5">
        <f t="shared" si="17"/>
        <v>801.65546218487407</v>
      </c>
      <c r="K1152" s="6">
        <v>49186</v>
      </c>
      <c r="L1152" s="6" t="s">
        <v>19</v>
      </c>
      <c r="M1152" s="6" t="s">
        <v>20</v>
      </c>
      <c r="N1152" t="s">
        <v>17</v>
      </c>
      <c r="O1152" t="s">
        <v>16</v>
      </c>
    </row>
    <row r="1153" spans="1:15" x14ac:dyDescent="0.45">
      <c r="A1153">
        <v>31695948</v>
      </c>
      <c r="B1153" s="4">
        <v>44104</v>
      </c>
      <c r="C1153">
        <v>6601313</v>
      </c>
      <c r="D1153">
        <v>12849</v>
      </c>
      <c r="E1153" t="s">
        <v>200</v>
      </c>
      <c r="F1153" t="s">
        <v>151</v>
      </c>
      <c r="G1153" t="s">
        <v>154</v>
      </c>
      <c r="H1153">
        <v>3</v>
      </c>
      <c r="I1153" s="5">
        <v>255.45378151260505</v>
      </c>
      <c r="J1153" s="5">
        <f t="shared" si="17"/>
        <v>766.36134453781517</v>
      </c>
      <c r="K1153" s="6">
        <v>49186</v>
      </c>
      <c r="L1153" s="6" t="s">
        <v>19</v>
      </c>
      <c r="M1153" s="6" t="s">
        <v>20</v>
      </c>
      <c r="N1153" t="s">
        <v>17</v>
      </c>
      <c r="O1153" t="s">
        <v>16</v>
      </c>
    </row>
    <row r="1154" spans="1:15" x14ac:dyDescent="0.45">
      <c r="A1154">
        <v>31695948</v>
      </c>
      <c r="B1154" s="4">
        <v>44104</v>
      </c>
      <c r="C1154">
        <v>6601313</v>
      </c>
      <c r="D1154">
        <v>13337</v>
      </c>
      <c r="E1154" t="s">
        <v>198</v>
      </c>
      <c r="F1154" t="s">
        <v>152</v>
      </c>
      <c r="G1154" t="s">
        <v>154</v>
      </c>
      <c r="H1154">
        <v>2</v>
      </c>
      <c r="I1154" s="5">
        <v>118.47899159663866</v>
      </c>
      <c r="J1154" s="5">
        <f t="shared" ref="J1154:J1217" si="18">H1154*I1154</f>
        <v>236.95798319327733</v>
      </c>
      <c r="K1154" s="6">
        <v>49186</v>
      </c>
      <c r="L1154" s="6" t="s">
        <v>19</v>
      </c>
      <c r="M1154" s="6" t="s">
        <v>20</v>
      </c>
      <c r="N1154" t="s">
        <v>17</v>
      </c>
      <c r="O1154" t="s">
        <v>16</v>
      </c>
    </row>
    <row r="1155" spans="1:15" x14ac:dyDescent="0.45">
      <c r="A1155">
        <v>17535141</v>
      </c>
      <c r="B1155" s="4">
        <v>44104</v>
      </c>
      <c r="C1155">
        <v>8120097</v>
      </c>
      <c r="D1155">
        <v>10722</v>
      </c>
      <c r="E1155" t="s">
        <v>192</v>
      </c>
      <c r="F1155" t="s">
        <v>174</v>
      </c>
      <c r="G1155" t="s">
        <v>154</v>
      </c>
      <c r="H1155">
        <v>3</v>
      </c>
      <c r="I1155" s="5">
        <v>136.96638655462186</v>
      </c>
      <c r="J1155" s="5">
        <f t="shared" si="18"/>
        <v>410.89915966386559</v>
      </c>
      <c r="K1155" s="6">
        <v>39444</v>
      </c>
      <c r="L1155" s="6" t="s">
        <v>21</v>
      </c>
      <c r="M1155" s="6" t="s">
        <v>33</v>
      </c>
      <c r="N1155" t="s">
        <v>32</v>
      </c>
      <c r="O1155" t="s">
        <v>16</v>
      </c>
    </row>
    <row r="1156" spans="1:15" x14ac:dyDescent="0.45">
      <c r="A1156">
        <v>17535141</v>
      </c>
      <c r="B1156" s="4">
        <v>44104</v>
      </c>
      <c r="C1156">
        <v>8120097</v>
      </c>
      <c r="D1156">
        <v>11040</v>
      </c>
      <c r="E1156" t="s">
        <v>191</v>
      </c>
      <c r="F1156" t="s">
        <v>150</v>
      </c>
      <c r="G1156" t="s">
        <v>155</v>
      </c>
      <c r="H1156">
        <v>2</v>
      </c>
      <c r="I1156" s="5">
        <v>65.537815126050418</v>
      </c>
      <c r="J1156" s="5">
        <f t="shared" si="18"/>
        <v>131.07563025210084</v>
      </c>
      <c r="K1156" s="6">
        <v>39444</v>
      </c>
      <c r="L1156" s="6" t="s">
        <v>21</v>
      </c>
      <c r="M1156" s="6" t="s">
        <v>33</v>
      </c>
      <c r="N1156" t="s">
        <v>32</v>
      </c>
      <c r="O1156" t="s">
        <v>16</v>
      </c>
    </row>
    <row r="1157" spans="1:15" x14ac:dyDescent="0.45">
      <c r="A1157">
        <v>17535141</v>
      </c>
      <c r="B1157" s="4">
        <v>44104</v>
      </c>
      <c r="C1157">
        <v>8120097</v>
      </c>
      <c r="D1157">
        <v>11036</v>
      </c>
      <c r="E1157" t="s">
        <v>227</v>
      </c>
      <c r="F1157" t="s">
        <v>150</v>
      </c>
      <c r="G1157" t="s">
        <v>155</v>
      </c>
      <c r="H1157">
        <v>3</v>
      </c>
      <c r="I1157" s="5">
        <v>68.058823529411768</v>
      </c>
      <c r="J1157" s="5">
        <f t="shared" si="18"/>
        <v>204.1764705882353</v>
      </c>
      <c r="K1157" s="6">
        <v>39444</v>
      </c>
      <c r="L1157" s="6" t="s">
        <v>21</v>
      </c>
      <c r="M1157" s="6" t="s">
        <v>33</v>
      </c>
      <c r="N1157" t="s">
        <v>32</v>
      </c>
      <c r="O1157" t="s">
        <v>16</v>
      </c>
    </row>
    <row r="1158" spans="1:15" x14ac:dyDescent="0.45">
      <c r="A1158">
        <v>76271315</v>
      </c>
      <c r="B1158" s="4">
        <v>44103</v>
      </c>
      <c r="C1158">
        <v>5359855</v>
      </c>
      <c r="D1158">
        <v>12499</v>
      </c>
      <c r="E1158" t="s">
        <v>183</v>
      </c>
      <c r="F1158" t="s">
        <v>151</v>
      </c>
      <c r="G1158" t="s">
        <v>155</v>
      </c>
      <c r="H1158">
        <v>1</v>
      </c>
      <c r="I1158" s="5">
        <v>248.73109243697482</v>
      </c>
      <c r="J1158" s="5">
        <f t="shared" si="18"/>
        <v>248.73109243697482</v>
      </c>
      <c r="K1158" s="6">
        <v>77652</v>
      </c>
      <c r="L1158" s="6" t="s">
        <v>13</v>
      </c>
      <c r="M1158" s="6" t="s">
        <v>14</v>
      </c>
      <c r="N1158" t="s">
        <v>32</v>
      </c>
      <c r="O1158" t="s">
        <v>18</v>
      </c>
    </row>
    <row r="1159" spans="1:15" x14ac:dyDescent="0.45">
      <c r="A1159">
        <v>76271315</v>
      </c>
      <c r="B1159" s="4">
        <v>44103</v>
      </c>
      <c r="C1159">
        <v>5359855</v>
      </c>
      <c r="D1159">
        <v>13397</v>
      </c>
      <c r="E1159" t="s">
        <v>219</v>
      </c>
      <c r="F1159" t="s">
        <v>152</v>
      </c>
      <c r="G1159" t="s">
        <v>155</v>
      </c>
      <c r="H1159">
        <v>3</v>
      </c>
      <c r="I1159" s="5">
        <v>117.63865546218489</v>
      </c>
      <c r="J1159" s="5">
        <f t="shared" si="18"/>
        <v>352.91596638655466</v>
      </c>
      <c r="K1159" s="6">
        <v>77652</v>
      </c>
      <c r="L1159" s="6" t="s">
        <v>13</v>
      </c>
      <c r="M1159" s="6" t="s">
        <v>14</v>
      </c>
      <c r="N1159" t="s">
        <v>32</v>
      </c>
      <c r="O1159" t="s">
        <v>18</v>
      </c>
    </row>
    <row r="1160" spans="1:15" x14ac:dyDescent="0.45">
      <c r="A1160">
        <v>76271315</v>
      </c>
      <c r="B1160" s="4">
        <v>44103</v>
      </c>
      <c r="C1160">
        <v>5359855</v>
      </c>
      <c r="D1160">
        <v>13363</v>
      </c>
      <c r="E1160" t="s">
        <v>213</v>
      </c>
      <c r="F1160" t="s">
        <v>152</v>
      </c>
      <c r="G1160" t="s">
        <v>154</v>
      </c>
      <c r="H1160">
        <v>3</v>
      </c>
      <c r="I1160" s="5">
        <v>116.79831932773111</v>
      </c>
      <c r="J1160" s="5">
        <f t="shared" si="18"/>
        <v>350.39495798319331</v>
      </c>
      <c r="K1160" s="6">
        <v>77652</v>
      </c>
      <c r="L1160" s="6" t="s">
        <v>13</v>
      </c>
      <c r="M1160" s="6" t="s">
        <v>14</v>
      </c>
      <c r="N1160" t="s">
        <v>32</v>
      </c>
      <c r="O1160" t="s">
        <v>18</v>
      </c>
    </row>
    <row r="1161" spans="1:15" x14ac:dyDescent="0.45">
      <c r="A1161">
        <v>76271315</v>
      </c>
      <c r="B1161" s="4">
        <v>44103</v>
      </c>
      <c r="C1161">
        <v>5359855</v>
      </c>
      <c r="D1161">
        <v>10331</v>
      </c>
      <c r="E1161" t="s">
        <v>188</v>
      </c>
      <c r="F1161" t="s">
        <v>174</v>
      </c>
      <c r="G1161" t="s">
        <v>154</v>
      </c>
      <c r="H1161">
        <v>2</v>
      </c>
      <c r="I1161" s="5">
        <v>141.16806722689077</v>
      </c>
      <c r="J1161" s="5">
        <f t="shared" si="18"/>
        <v>282.33613445378154</v>
      </c>
      <c r="K1161" s="6">
        <v>77652</v>
      </c>
      <c r="L1161" s="6" t="s">
        <v>13</v>
      </c>
      <c r="M1161" s="6" t="s">
        <v>14</v>
      </c>
      <c r="N1161" t="s">
        <v>32</v>
      </c>
      <c r="O1161" t="s">
        <v>18</v>
      </c>
    </row>
    <row r="1162" spans="1:15" x14ac:dyDescent="0.45">
      <c r="A1162">
        <v>76271315</v>
      </c>
      <c r="B1162" s="4">
        <v>44103</v>
      </c>
      <c r="C1162">
        <v>5359855</v>
      </c>
      <c r="D1162">
        <v>10331</v>
      </c>
      <c r="E1162" t="s">
        <v>188</v>
      </c>
      <c r="F1162" t="s">
        <v>174</v>
      </c>
      <c r="G1162" t="s">
        <v>154</v>
      </c>
      <c r="H1162">
        <v>2</v>
      </c>
      <c r="I1162" s="5">
        <v>141.16806722689077</v>
      </c>
      <c r="J1162" s="5">
        <f t="shared" si="18"/>
        <v>282.33613445378154</v>
      </c>
      <c r="K1162" s="6">
        <v>77652</v>
      </c>
      <c r="L1162" s="6" t="s">
        <v>13</v>
      </c>
      <c r="M1162" s="6" t="s">
        <v>14</v>
      </c>
      <c r="N1162" t="s">
        <v>32</v>
      </c>
      <c r="O1162" t="s">
        <v>18</v>
      </c>
    </row>
    <row r="1163" spans="1:15" x14ac:dyDescent="0.45">
      <c r="A1163">
        <v>36576690</v>
      </c>
      <c r="B1163" s="4">
        <v>44103</v>
      </c>
      <c r="C1163">
        <v>6126004</v>
      </c>
      <c r="D1163">
        <v>10331</v>
      </c>
      <c r="E1163" t="s">
        <v>188</v>
      </c>
      <c r="F1163" t="s">
        <v>174</v>
      </c>
      <c r="G1163" t="s">
        <v>154</v>
      </c>
      <c r="H1163">
        <v>2</v>
      </c>
      <c r="I1163" s="5">
        <v>141.16806722689077</v>
      </c>
      <c r="J1163" s="5">
        <f t="shared" si="18"/>
        <v>282.33613445378154</v>
      </c>
      <c r="K1163" s="6">
        <v>95119</v>
      </c>
      <c r="L1163" s="6" t="s">
        <v>13</v>
      </c>
      <c r="M1163" s="6" t="s">
        <v>27</v>
      </c>
      <c r="N1163" t="s">
        <v>32</v>
      </c>
      <c r="O1163" t="s">
        <v>16</v>
      </c>
    </row>
    <row r="1164" spans="1:15" x14ac:dyDescent="0.45">
      <c r="A1164">
        <v>11266769</v>
      </c>
      <c r="B1164" s="4">
        <v>44103</v>
      </c>
      <c r="C1164">
        <v>3612810</v>
      </c>
      <c r="D1164">
        <v>11518</v>
      </c>
      <c r="E1164" t="s">
        <v>216</v>
      </c>
      <c r="F1164" t="s">
        <v>150</v>
      </c>
      <c r="G1164" t="s">
        <v>154</v>
      </c>
      <c r="H1164">
        <v>2</v>
      </c>
      <c r="I1164" s="5">
        <v>63.016806722689076</v>
      </c>
      <c r="J1164" s="5">
        <f t="shared" si="18"/>
        <v>126.03361344537815</v>
      </c>
      <c r="K1164" s="6">
        <v>51491</v>
      </c>
      <c r="L1164" s="6" t="s">
        <v>28</v>
      </c>
      <c r="M1164" s="6" t="s">
        <v>29</v>
      </c>
      <c r="N1164" t="s">
        <v>17</v>
      </c>
      <c r="O1164" t="s">
        <v>16</v>
      </c>
    </row>
    <row r="1165" spans="1:15" x14ac:dyDescent="0.45">
      <c r="A1165">
        <v>11266769</v>
      </c>
      <c r="B1165" s="4">
        <v>44103</v>
      </c>
      <c r="C1165">
        <v>3612810</v>
      </c>
      <c r="D1165">
        <v>12098</v>
      </c>
      <c r="E1165" t="s">
        <v>212</v>
      </c>
      <c r="F1165" t="s">
        <v>151</v>
      </c>
      <c r="G1165" t="s">
        <v>154</v>
      </c>
      <c r="H1165">
        <v>2</v>
      </c>
      <c r="I1165" s="5">
        <v>257.97478991596643</v>
      </c>
      <c r="J1165" s="5">
        <f t="shared" si="18"/>
        <v>515.94957983193285</v>
      </c>
      <c r="K1165" s="6">
        <v>51491</v>
      </c>
      <c r="L1165" s="6" t="s">
        <v>28</v>
      </c>
      <c r="M1165" s="6" t="s">
        <v>29</v>
      </c>
      <c r="N1165" t="s">
        <v>17</v>
      </c>
      <c r="O1165" t="s">
        <v>16</v>
      </c>
    </row>
    <row r="1166" spans="1:15" x14ac:dyDescent="0.45">
      <c r="A1166">
        <v>11266769</v>
      </c>
      <c r="B1166" s="4">
        <v>44103</v>
      </c>
      <c r="C1166">
        <v>3612810</v>
      </c>
      <c r="D1166">
        <v>13355</v>
      </c>
      <c r="E1166" t="s">
        <v>224</v>
      </c>
      <c r="F1166" t="s">
        <v>152</v>
      </c>
      <c r="G1166" t="s">
        <v>154</v>
      </c>
      <c r="H1166">
        <v>2</v>
      </c>
      <c r="I1166" s="5">
        <v>123.52100840336136</v>
      </c>
      <c r="J1166" s="5">
        <f t="shared" si="18"/>
        <v>247.04201680672273</v>
      </c>
      <c r="K1166" s="6">
        <v>51491</v>
      </c>
      <c r="L1166" s="6" t="s">
        <v>28</v>
      </c>
      <c r="M1166" s="6" t="s">
        <v>29</v>
      </c>
      <c r="N1166" t="s">
        <v>17</v>
      </c>
      <c r="O1166" t="s">
        <v>16</v>
      </c>
    </row>
    <row r="1167" spans="1:15" x14ac:dyDescent="0.45">
      <c r="A1167">
        <v>98314472</v>
      </c>
      <c r="B1167" s="4">
        <v>44102</v>
      </c>
      <c r="C1167">
        <v>5064035</v>
      </c>
      <c r="D1167">
        <v>10331</v>
      </c>
      <c r="E1167" t="s">
        <v>188</v>
      </c>
      <c r="F1167" t="s">
        <v>174</v>
      </c>
      <c r="G1167" t="s">
        <v>154</v>
      </c>
      <c r="H1167">
        <v>3</v>
      </c>
      <c r="I1167" s="5">
        <v>141.16806722689077</v>
      </c>
      <c r="J1167" s="5">
        <f t="shared" si="18"/>
        <v>423.50420168067228</v>
      </c>
      <c r="K1167" s="6">
        <v>39240</v>
      </c>
      <c r="L1167" s="6" t="s">
        <v>21</v>
      </c>
      <c r="M1167" s="6" t="s">
        <v>33</v>
      </c>
      <c r="N1167" t="s">
        <v>32</v>
      </c>
      <c r="O1167" t="s">
        <v>57</v>
      </c>
    </row>
    <row r="1168" spans="1:15" x14ac:dyDescent="0.45">
      <c r="A1168">
        <v>98314472</v>
      </c>
      <c r="B1168" s="4">
        <v>44102</v>
      </c>
      <c r="C1168">
        <v>5064035</v>
      </c>
      <c r="D1168">
        <v>10181</v>
      </c>
      <c r="E1168" t="s">
        <v>189</v>
      </c>
      <c r="F1168" t="s">
        <v>174</v>
      </c>
      <c r="G1168" t="s">
        <v>154</v>
      </c>
      <c r="H1168">
        <v>2</v>
      </c>
      <c r="I1168" s="5">
        <v>134.44537815126051</v>
      </c>
      <c r="J1168" s="5">
        <f t="shared" si="18"/>
        <v>268.89075630252103</v>
      </c>
      <c r="K1168" s="6">
        <v>39240</v>
      </c>
      <c r="L1168" s="6" t="s">
        <v>21</v>
      </c>
      <c r="M1168" s="6" t="s">
        <v>33</v>
      </c>
      <c r="N1168" t="s">
        <v>32</v>
      </c>
      <c r="O1168" t="s">
        <v>57</v>
      </c>
    </row>
    <row r="1169" spans="1:15" x14ac:dyDescent="0.45">
      <c r="A1169">
        <v>98314472</v>
      </c>
      <c r="B1169" s="4">
        <v>44102</v>
      </c>
      <c r="C1169">
        <v>5064035</v>
      </c>
      <c r="D1169">
        <v>12430</v>
      </c>
      <c r="E1169" t="s">
        <v>186</v>
      </c>
      <c r="F1169" t="s">
        <v>151</v>
      </c>
      <c r="G1169" t="s">
        <v>155</v>
      </c>
      <c r="H1169">
        <v>2</v>
      </c>
      <c r="I1169" s="5">
        <v>256.29411764705884</v>
      </c>
      <c r="J1169" s="5">
        <f t="shared" si="18"/>
        <v>512.58823529411768</v>
      </c>
      <c r="K1169" s="6">
        <v>39240</v>
      </c>
      <c r="L1169" s="6" t="s">
        <v>21</v>
      </c>
      <c r="M1169" s="6" t="s">
        <v>33</v>
      </c>
      <c r="N1169" t="s">
        <v>32</v>
      </c>
      <c r="O1169" t="s">
        <v>57</v>
      </c>
    </row>
    <row r="1170" spans="1:15" x14ac:dyDescent="0.45">
      <c r="A1170">
        <v>87945408</v>
      </c>
      <c r="B1170" s="4">
        <v>44102</v>
      </c>
      <c r="C1170">
        <v>8234227</v>
      </c>
      <c r="D1170">
        <v>12551</v>
      </c>
      <c r="E1170" t="s">
        <v>217</v>
      </c>
      <c r="F1170" t="s">
        <v>151</v>
      </c>
      <c r="G1170" t="s">
        <v>154</v>
      </c>
      <c r="H1170">
        <v>1</v>
      </c>
      <c r="I1170" s="5">
        <v>259.65546218487395</v>
      </c>
      <c r="J1170" s="5">
        <f t="shared" si="18"/>
        <v>259.65546218487395</v>
      </c>
      <c r="K1170" s="6">
        <v>84494</v>
      </c>
      <c r="L1170" s="6" t="s">
        <v>13</v>
      </c>
      <c r="M1170" s="6" t="s">
        <v>27</v>
      </c>
      <c r="N1170" t="s">
        <v>35</v>
      </c>
      <c r="O1170" t="s">
        <v>18</v>
      </c>
    </row>
    <row r="1171" spans="1:15" x14ac:dyDescent="0.45">
      <c r="A1171">
        <v>50626957</v>
      </c>
      <c r="B1171" s="4">
        <v>44102</v>
      </c>
      <c r="C1171">
        <v>4868631</v>
      </c>
      <c r="D1171">
        <v>12086</v>
      </c>
      <c r="E1171" t="s">
        <v>206</v>
      </c>
      <c r="F1171" t="s">
        <v>151</v>
      </c>
      <c r="G1171" t="s">
        <v>154</v>
      </c>
      <c r="H1171">
        <v>1</v>
      </c>
      <c r="I1171" s="5">
        <v>248.73109243697482</v>
      </c>
      <c r="J1171" s="5">
        <f t="shared" si="18"/>
        <v>248.73109243697482</v>
      </c>
      <c r="K1171" s="6">
        <v>72108</v>
      </c>
      <c r="L1171" s="6" t="s">
        <v>13</v>
      </c>
      <c r="M1171" s="6" t="s">
        <v>14</v>
      </c>
      <c r="N1171" t="s">
        <v>23</v>
      </c>
      <c r="O1171" t="s">
        <v>16</v>
      </c>
    </row>
    <row r="1172" spans="1:15" x14ac:dyDescent="0.45">
      <c r="A1172">
        <v>45150787</v>
      </c>
      <c r="B1172" s="4">
        <v>44102</v>
      </c>
      <c r="C1172">
        <v>2448514</v>
      </c>
      <c r="D1172">
        <v>10381</v>
      </c>
      <c r="E1172" t="s">
        <v>205</v>
      </c>
      <c r="F1172" t="s">
        <v>174</v>
      </c>
      <c r="G1172" t="s">
        <v>155</v>
      </c>
      <c r="H1172">
        <v>3</v>
      </c>
      <c r="I1172" s="5">
        <v>132.76470588235296</v>
      </c>
      <c r="J1172" s="5">
        <f t="shared" si="18"/>
        <v>398.2941176470589</v>
      </c>
      <c r="K1172" s="6">
        <v>51491</v>
      </c>
      <c r="L1172" s="6" t="s">
        <v>28</v>
      </c>
      <c r="M1172" s="6" t="s">
        <v>29</v>
      </c>
      <c r="N1172" t="s">
        <v>32</v>
      </c>
      <c r="O1172" t="s">
        <v>16</v>
      </c>
    </row>
    <row r="1173" spans="1:15" x14ac:dyDescent="0.45">
      <c r="A1173">
        <v>45150787</v>
      </c>
      <c r="B1173" s="4">
        <v>44102</v>
      </c>
      <c r="C1173">
        <v>2448514</v>
      </c>
      <c r="D1173">
        <v>12149</v>
      </c>
      <c r="E1173" t="s">
        <v>232</v>
      </c>
      <c r="F1173" t="s">
        <v>151</v>
      </c>
      <c r="G1173" t="s">
        <v>155</v>
      </c>
      <c r="H1173">
        <v>2</v>
      </c>
      <c r="I1173" s="5">
        <v>264.69747899159665</v>
      </c>
      <c r="J1173" s="5">
        <f t="shared" si="18"/>
        <v>529.39495798319331</v>
      </c>
      <c r="K1173" s="6">
        <v>51491</v>
      </c>
      <c r="L1173" s="6" t="s">
        <v>28</v>
      </c>
      <c r="M1173" s="6" t="s">
        <v>29</v>
      </c>
      <c r="N1173" t="s">
        <v>32</v>
      </c>
      <c r="O1173" t="s">
        <v>16</v>
      </c>
    </row>
    <row r="1174" spans="1:15" x14ac:dyDescent="0.45">
      <c r="A1174">
        <v>45150787</v>
      </c>
      <c r="B1174" s="4">
        <v>44102</v>
      </c>
      <c r="C1174">
        <v>2448514</v>
      </c>
      <c r="D1174">
        <v>13394</v>
      </c>
      <c r="E1174" t="s">
        <v>214</v>
      </c>
      <c r="F1174" t="s">
        <v>152</v>
      </c>
      <c r="G1174" t="s">
        <v>154</v>
      </c>
      <c r="H1174">
        <v>3</v>
      </c>
      <c r="I1174" s="5">
        <v>123.52100840336136</v>
      </c>
      <c r="J1174" s="5">
        <f t="shared" si="18"/>
        <v>370.56302521008411</v>
      </c>
      <c r="K1174" s="6">
        <v>51491</v>
      </c>
      <c r="L1174" s="6" t="s">
        <v>28</v>
      </c>
      <c r="M1174" s="6" t="s">
        <v>29</v>
      </c>
      <c r="N1174" t="s">
        <v>32</v>
      </c>
      <c r="O1174" t="s">
        <v>16</v>
      </c>
    </row>
    <row r="1175" spans="1:15" x14ac:dyDescent="0.45">
      <c r="A1175">
        <v>87945408</v>
      </c>
      <c r="B1175" s="4">
        <v>44102</v>
      </c>
      <c r="C1175">
        <v>8234227</v>
      </c>
      <c r="D1175">
        <v>13337</v>
      </c>
      <c r="E1175" t="s">
        <v>198</v>
      </c>
      <c r="F1175" t="s">
        <v>152</v>
      </c>
      <c r="G1175" t="s">
        <v>154</v>
      </c>
      <c r="H1175">
        <v>2</v>
      </c>
      <c r="I1175" s="5">
        <v>118.47899159663866</v>
      </c>
      <c r="J1175" s="5">
        <f t="shared" si="18"/>
        <v>236.95798319327733</v>
      </c>
      <c r="K1175" s="6">
        <v>84494</v>
      </c>
      <c r="L1175" s="6" t="s">
        <v>13</v>
      </c>
      <c r="M1175" s="6" t="s">
        <v>27</v>
      </c>
      <c r="N1175" t="s">
        <v>35</v>
      </c>
      <c r="O1175" t="s">
        <v>18</v>
      </c>
    </row>
    <row r="1176" spans="1:15" x14ac:dyDescent="0.45">
      <c r="A1176">
        <v>38424577</v>
      </c>
      <c r="B1176" s="4">
        <v>44102</v>
      </c>
      <c r="C1176">
        <v>4069721</v>
      </c>
      <c r="D1176">
        <v>11561</v>
      </c>
      <c r="E1176" t="s">
        <v>187</v>
      </c>
      <c r="F1176" t="s">
        <v>150</v>
      </c>
      <c r="G1176" t="s">
        <v>154</v>
      </c>
      <c r="H1176">
        <v>2</v>
      </c>
      <c r="I1176" s="5">
        <v>66.378151260504197</v>
      </c>
      <c r="J1176" s="5">
        <f t="shared" si="18"/>
        <v>132.75630252100839</v>
      </c>
      <c r="K1176" s="6">
        <v>46499</v>
      </c>
      <c r="L1176" s="6" t="s">
        <v>28</v>
      </c>
      <c r="M1176" s="6" t="s">
        <v>29</v>
      </c>
      <c r="N1176" t="s">
        <v>32</v>
      </c>
      <c r="O1176" t="s">
        <v>16</v>
      </c>
    </row>
    <row r="1177" spans="1:15" x14ac:dyDescent="0.45">
      <c r="A1177">
        <v>87945408</v>
      </c>
      <c r="B1177" s="4">
        <v>44102</v>
      </c>
      <c r="C1177">
        <v>8234227</v>
      </c>
      <c r="D1177">
        <v>11341</v>
      </c>
      <c r="E1177" t="s">
        <v>185</v>
      </c>
      <c r="F1177" t="s">
        <v>150</v>
      </c>
      <c r="G1177" t="s">
        <v>154</v>
      </c>
      <c r="H1177">
        <v>2</v>
      </c>
      <c r="I1177" s="5">
        <v>63.857142857142854</v>
      </c>
      <c r="J1177" s="5">
        <f t="shared" si="18"/>
        <v>127.71428571428571</v>
      </c>
      <c r="K1177" s="6">
        <v>84494</v>
      </c>
      <c r="L1177" s="6" t="s">
        <v>13</v>
      </c>
      <c r="M1177" s="6" t="s">
        <v>27</v>
      </c>
      <c r="N1177" t="s">
        <v>35</v>
      </c>
      <c r="O1177" t="s">
        <v>18</v>
      </c>
    </row>
    <row r="1178" spans="1:15" x14ac:dyDescent="0.45">
      <c r="A1178">
        <v>84004916</v>
      </c>
      <c r="B1178" s="4">
        <v>44101</v>
      </c>
      <c r="C1178">
        <v>7668443</v>
      </c>
      <c r="D1178">
        <v>11175</v>
      </c>
      <c r="E1178" t="s">
        <v>229</v>
      </c>
      <c r="F1178" t="s">
        <v>150</v>
      </c>
      <c r="G1178" t="s">
        <v>155</v>
      </c>
      <c r="H1178">
        <v>2</v>
      </c>
      <c r="I1178" s="5">
        <v>71.420168067226896</v>
      </c>
      <c r="J1178" s="5">
        <f t="shared" si="18"/>
        <v>142.84033613445379</v>
      </c>
      <c r="K1178" s="6">
        <v>38723</v>
      </c>
      <c r="L1178" s="6" t="s">
        <v>19</v>
      </c>
      <c r="M1178" s="6" t="s">
        <v>20</v>
      </c>
      <c r="N1178" t="s">
        <v>15</v>
      </c>
      <c r="O1178" t="s">
        <v>18</v>
      </c>
    </row>
    <row r="1179" spans="1:15" x14ac:dyDescent="0.45">
      <c r="A1179">
        <v>84004916</v>
      </c>
      <c r="B1179" s="4">
        <v>44101</v>
      </c>
      <c r="C1179">
        <v>7668443</v>
      </c>
      <c r="D1179">
        <v>12495</v>
      </c>
      <c r="E1179" t="s">
        <v>201</v>
      </c>
      <c r="F1179" t="s">
        <v>151</v>
      </c>
      <c r="G1179" t="s">
        <v>155</v>
      </c>
      <c r="H1179">
        <v>2</v>
      </c>
      <c r="I1179" s="5">
        <v>264.69747899159665</v>
      </c>
      <c r="J1179" s="5">
        <f t="shared" si="18"/>
        <v>529.39495798319331</v>
      </c>
      <c r="K1179" s="6">
        <v>38723</v>
      </c>
      <c r="L1179" s="6" t="s">
        <v>19</v>
      </c>
      <c r="M1179" s="6" t="s">
        <v>20</v>
      </c>
      <c r="N1179" t="s">
        <v>15</v>
      </c>
      <c r="O1179" t="s">
        <v>18</v>
      </c>
    </row>
    <row r="1180" spans="1:15" x14ac:dyDescent="0.45">
      <c r="A1180">
        <v>84004916</v>
      </c>
      <c r="B1180" s="4">
        <v>44101</v>
      </c>
      <c r="C1180">
        <v>7668443</v>
      </c>
      <c r="D1180">
        <v>13363</v>
      </c>
      <c r="E1180" t="s">
        <v>213</v>
      </c>
      <c r="F1180" t="s">
        <v>152</v>
      </c>
      <c r="G1180" t="s">
        <v>154</v>
      </c>
      <c r="H1180">
        <v>3</v>
      </c>
      <c r="I1180" s="5">
        <v>116.79831932773111</v>
      </c>
      <c r="J1180" s="5">
        <f t="shared" si="18"/>
        <v>350.39495798319331</v>
      </c>
      <c r="K1180" s="6">
        <v>38723</v>
      </c>
      <c r="L1180" s="6" t="s">
        <v>19</v>
      </c>
      <c r="M1180" s="6" t="s">
        <v>20</v>
      </c>
      <c r="N1180" t="s">
        <v>15</v>
      </c>
      <c r="O1180" t="s">
        <v>18</v>
      </c>
    </row>
    <row r="1181" spans="1:15" x14ac:dyDescent="0.45">
      <c r="A1181">
        <v>41412366</v>
      </c>
      <c r="B1181" s="4">
        <v>44101</v>
      </c>
      <c r="C1181">
        <v>9533992</v>
      </c>
      <c r="D1181">
        <v>13337</v>
      </c>
      <c r="E1181" t="s">
        <v>198</v>
      </c>
      <c r="F1181" t="s">
        <v>152</v>
      </c>
      <c r="G1181" t="s">
        <v>154</v>
      </c>
      <c r="H1181">
        <v>2</v>
      </c>
      <c r="I1181" s="5">
        <v>118.47899159663866</v>
      </c>
      <c r="J1181" s="5">
        <f t="shared" si="18"/>
        <v>236.95798319327733</v>
      </c>
      <c r="K1181" s="6">
        <v>86825</v>
      </c>
      <c r="L1181" s="6" t="s">
        <v>13</v>
      </c>
      <c r="M1181" s="6" t="s">
        <v>27</v>
      </c>
      <c r="N1181" t="s">
        <v>35</v>
      </c>
      <c r="O1181" t="s">
        <v>16</v>
      </c>
    </row>
    <row r="1182" spans="1:15" x14ac:dyDescent="0.45">
      <c r="A1182">
        <v>15525334</v>
      </c>
      <c r="B1182" s="4">
        <v>44101</v>
      </c>
      <c r="C1182">
        <v>3875335</v>
      </c>
      <c r="D1182">
        <v>12710</v>
      </c>
      <c r="E1182" t="s">
        <v>228</v>
      </c>
      <c r="F1182" t="s">
        <v>151</v>
      </c>
      <c r="G1182" t="s">
        <v>155</v>
      </c>
      <c r="H1182">
        <v>3</v>
      </c>
      <c r="I1182" s="5">
        <v>259.65546218487395</v>
      </c>
      <c r="J1182" s="5">
        <f t="shared" si="18"/>
        <v>778.96638655462186</v>
      </c>
      <c r="K1182" s="6" t="s">
        <v>107</v>
      </c>
      <c r="L1182" s="6" t="s">
        <v>21</v>
      </c>
      <c r="M1182" s="6" t="s">
        <v>22</v>
      </c>
      <c r="N1182" t="s">
        <v>17</v>
      </c>
      <c r="O1182" t="s">
        <v>16</v>
      </c>
    </row>
    <row r="1183" spans="1:15" x14ac:dyDescent="0.45">
      <c r="A1183">
        <v>91428699</v>
      </c>
      <c r="B1183" s="4">
        <v>44100</v>
      </c>
      <c r="C1183">
        <v>2597629</v>
      </c>
      <c r="D1183">
        <v>12153</v>
      </c>
      <c r="E1183" t="s">
        <v>230</v>
      </c>
      <c r="F1183" t="s">
        <v>151</v>
      </c>
      <c r="G1183" t="s">
        <v>154</v>
      </c>
      <c r="H1183">
        <v>2</v>
      </c>
      <c r="I1183" s="5">
        <v>247.89075630252103</v>
      </c>
      <c r="J1183" s="5">
        <f t="shared" si="18"/>
        <v>495.78151260504205</v>
      </c>
      <c r="K1183" s="6">
        <v>38518</v>
      </c>
      <c r="L1183" s="6" t="s">
        <v>19</v>
      </c>
      <c r="M1183" s="6" t="s">
        <v>20</v>
      </c>
      <c r="N1183" t="s">
        <v>23</v>
      </c>
      <c r="O1183" t="s">
        <v>26</v>
      </c>
    </row>
    <row r="1184" spans="1:15" x14ac:dyDescent="0.45">
      <c r="A1184">
        <v>41156677</v>
      </c>
      <c r="B1184" s="4">
        <v>44100</v>
      </c>
      <c r="C1184">
        <v>5515963</v>
      </c>
      <c r="D1184">
        <v>12634</v>
      </c>
      <c r="E1184" t="s">
        <v>202</v>
      </c>
      <c r="F1184" t="s">
        <v>151</v>
      </c>
      <c r="G1184" t="s">
        <v>154</v>
      </c>
      <c r="H1184">
        <v>2</v>
      </c>
      <c r="I1184" s="5">
        <v>265.53781512605042</v>
      </c>
      <c r="J1184" s="5">
        <f t="shared" si="18"/>
        <v>531.07563025210084</v>
      </c>
      <c r="K1184" s="6">
        <v>69214</v>
      </c>
      <c r="L1184" s="6" t="s">
        <v>13</v>
      </c>
      <c r="M1184" s="6" t="s">
        <v>14</v>
      </c>
      <c r="N1184" t="s">
        <v>32</v>
      </c>
      <c r="O1184" t="s">
        <v>16</v>
      </c>
    </row>
    <row r="1185" spans="1:15" x14ac:dyDescent="0.45">
      <c r="A1185">
        <v>94010307</v>
      </c>
      <c r="B1185" s="4">
        <v>44100</v>
      </c>
      <c r="C1185">
        <v>9384058</v>
      </c>
      <c r="D1185">
        <v>11733</v>
      </c>
      <c r="E1185" t="s">
        <v>182</v>
      </c>
      <c r="F1185" t="s">
        <v>150</v>
      </c>
      <c r="G1185" t="s">
        <v>155</v>
      </c>
      <c r="H1185">
        <v>3</v>
      </c>
      <c r="I1185" s="5">
        <v>73.100840336134453</v>
      </c>
      <c r="J1185" s="5">
        <f t="shared" si="18"/>
        <v>219.30252100840335</v>
      </c>
      <c r="K1185" s="6">
        <v>75323</v>
      </c>
      <c r="L1185" s="6" t="s">
        <v>13</v>
      </c>
      <c r="M1185" s="6" t="s">
        <v>14</v>
      </c>
      <c r="N1185" t="s">
        <v>23</v>
      </c>
      <c r="O1185" t="s">
        <v>26</v>
      </c>
    </row>
    <row r="1186" spans="1:15" x14ac:dyDescent="0.45">
      <c r="A1186">
        <v>94010307</v>
      </c>
      <c r="B1186" s="4">
        <v>44100</v>
      </c>
      <c r="C1186">
        <v>9384058</v>
      </c>
      <c r="D1186">
        <v>11156</v>
      </c>
      <c r="E1186" t="s">
        <v>193</v>
      </c>
      <c r="F1186" t="s">
        <v>150</v>
      </c>
      <c r="G1186" t="s">
        <v>154</v>
      </c>
      <c r="H1186">
        <v>2</v>
      </c>
      <c r="I1186" s="5">
        <v>74.78151260504201</v>
      </c>
      <c r="J1186" s="5">
        <f t="shared" si="18"/>
        <v>149.56302521008402</v>
      </c>
      <c r="K1186" s="6">
        <v>75323</v>
      </c>
      <c r="L1186" s="6" t="s">
        <v>13</v>
      </c>
      <c r="M1186" s="6" t="s">
        <v>14</v>
      </c>
      <c r="N1186" t="s">
        <v>23</v>
      </c>
      <c r="O1186" t="s">
        <v>26</v>
      </c>
    </row>
    <row r="1187" spans="1:15" x14ac:dyDescent="0.45">
      <c r="A1187">
        <v>94010307</v>
      </c>
      <c r="B1187" s="4">
        <v>44100</v>
      </c>
      <c r="C1187">
        <v>9384058</v>
      </c>
      <c r="D1187">
        <v>11969</v>
      </c>
      <c r="E1187" t="s">
        <v>195</v>
      </c>
      <c r="F1187" t="s">
        <v>150</v>
      </c>
      <c r="G1187" t="s">
        <v>155</v>
      </c>
      <c r="H1187">
        <v>2</v>
      </c>
      <c r="I1187" s="5">
        <v>66.378151260504197</v>
      </c>
      <c r="J1187" s="5">
        <f t="shared" si="18"/>
        <v>132.75630252100839</v>
      </c>
      <c r="K1187" s="6">
        <v>75323</v>
      </c>
      <c r="L1187" s="6" t="s">
        <v>13</v>
      </c>
      <c r="M1187" s="6" t="s">
        <v>14</v>
      </c>
      <c r="N1187" t="s">
        <v>23</v>
      </c>
      <c r="O1187" t="s">
        <v>26</v>
      </c>
    </row>
    <row r="1188" spans="1:15" x14ac:dyDescent="0.45">
      <c r="A1188">
        <v>43902223</v>
      </c>
      <c r="B1188" s="4">
        <v>44098</v>
      </c>
      <c r="C1188">
        <v>2242441</v>
      </c>
      <c r="D1188">
        <v>12725</v>
      </c>
      <c r="E1188" t="s">
        <v>220</v>
      </c>
      <c r="F1188" t="s">
        <v>151</v>
      </c>
      <c r="G1188" t="s">
        <v>154</v>
      </c>
      <c r="H1188">
        <v>2</v>
      </c>
      <c r="I1188" s="5">
        <v>263.85714285714289</v>
      </c>
      <c r="J1188" s="5">
        <f t="shared" si="18"/>
        <v>527.71428571428578</v>
      </c>
      <c r="K1188" s="6">
        <v>63785</v>
      </c>
      <c r="L1188" s="6" t="s">
        <v>13</v>
      </c>
      <c r="M1188" s="6" t="s">
        <v>27</v>
      </c>
      <c r="N1188" t="s">
        <v>32</v>
      </c>
      <c r="O1188" t="s">
        <v>16</v>
      </c>
    </row>
    <row r="1189" spans="1:15" x14ac:dyDescent="0.45">
      <c r="A1189">
        <v>61313106</v>
      </c>
      <c r="B1189" s="4">
        <v>44098</v>
      </c>
      <c r="C1189">
        <v>2274328</v>
      </c>
      <c r="D1189">
        <v>11431</v>
      </c>
      <c r="E1189" t="s">
        <v>209</v>
      </c>
      <c r="F1189" t="s">
        <v>150</v>
      </c>
      <c r="G1189" t="s">
        <v>155</v>
      </c>
      <c r="H1189">
        <v>2</v>
      </c>
      <c r="I1189" s="5">
        <v>63.857142857142854</v>
      </c>
      <c r="J1189" s="5">
        <f t="shared" si="18"/>
        <v>127.71428571428571</v>
      </c>
      <c r="K1189" s="6">
        <v>16259</v>
      </c>
      <c r="L1189" s="6" t="s">
        <v>21</v>
      </c>
      <c r="M1189" s="6" t="s">
        <v>31</v>
      </c>
      <c r="N1189" t="s">
        <v>35</v>
      </c>
      <c r="O1189" t="s">
        <v>16</v>
      </c>
    </row>
    <row r="1190" spans="1:15" x14ac:dyDescent="0.45">
      <c r="A1190">
        <v>55674694</v>
      </c>
      <c r="B1190" s="4">
        <v>44098</v>
      </c>
      <c r="C1190">
        <v>5753031</v>
      </c>
      <c r="D1190">
        <v>10722</v>
      </c>
      <c r="E1190" t="s">
        <v>192</v>
      </c>
      <c r="F1190" t="s">
        <v>174</v>
      </c>
      <c r="G1190" t="s">
        <v>154</v>
      </c>
      <c r="H1190">
        <v>3</v>
      </c>
      <c r="I1190" s="5">
        <v>136.96638655462186</v>
      </c>
      <c r="J1190" s="5">
        <f t="shared" si="18"/>
        <v>410.89915966386559</v>
      </c>
      <c r="K1190" s="6">
        <v>99880</v>
      </c>
      <c r="L1190" s="6" t="s">
        <v>21</v>
      </c>
      <c r="M1190" s="6" t="s">
        <v>22</v>
      </c>
      <c r="N1190" t="s">
        <v>32</v>
      </c>
      <c r="O1190" t="s">
        <v>16</v>
      </c>
    </row>
    <row r="1191" spans="1:15" x14ac:dyDescent="0.45">
      <c r="A1191">
        <v>55674694</v>
      </c>
      <c r="B1191" s="4">
        <v>44098</v>
      </c>
      <c r="C1191">
        <v>5753031</v>
      </c>
      <c r="D1191">
        <v>12551</v>
      </c>
      <c r="E1191" t="s">
        <v>217</v>
      </c>
      <c r="F1191" t="s">
        <v>151</v>
      </c>
      <c r="G1191" t="s">
        <v>154</v>
      </c>
      <c r="H1191">
        <v>3</v>
      </c>
      <c r="I1191" s="5">
        <v>259.65546218487395</v>
      </c>
      <c r="J1191" s="5">
        <f t="shared" si="18"/>
        <v>778.96638655462186</v>
      </c>
      <c r="K1191" s="6">
        <v>99880</v>
      </c>
      <c r="L1191" s="6" t="s">
        <v>21</v>
      </c>
      <c r="M1191" s="6" t="s">
        <v>22</v>
      </c>
      <c r="N1191" t="s">
        <v>32</v>
      </c>
      <c r="O1191" t="s">
        <v>16</v>
      </c>
    </row>
    <row r="1192" spans="1:15" x14ac:dyDescent="0.45">
      <c r="A1192">
        <v>55674694</v>
      </c>
      <c r="B1192" s="4">
        <v>44098</v>
      </c>
      <c r="C1192">
        <v>5753031</v>
      </c>
      <c r="D1192">
        <v>13791</v>
      </c>
      <c r="E1192" t="s">
        <v>179</v>
      </c>
      <c r="F1192" t="s">
        <v>152</v>
      </c>
      <c r="G1192" t="s">
        <v>155</v>
      </c>
      <c r="H1192">
        <v>2</v>
      </c>
      <c r="I1192" s="5">
        <v>125.20168067226892</v>
      </c>
      <c r="J1192" s="5">
        <f t="shared" si="18"/>
        <v>250.40336134453784</v>
      </c>
      <c r="K1192" s="6">
        <v>99880</v>
      </c>
      <c r="L1192" s="6" t="s">
        <v>21</v>
      </c>
      <c r="M1192" s="6" t="s">
        <v>22</v>
      </c>
      <c r="N1192" t="s">
        <v>32</v>
      </c>
      <c r="O1192" t="s">
        <v>16</v>
      </c>
    </row>
    <row r="1193" spans="1:15" x14ac:dyDescent="0.45">
      <c r="A1193">
        <v>22291360</v>
      </c>
      <c r="B1193" s="4">
        <v>44097</v>
      </c>
      <c r="C1193">
        <v>5594197</v>
      </c>
      <c r="D1193">
        <v>12551</v>
      </c>
      <c r="E1193" t="s">
        <v>217</v>
      </c>
      <c r="F1193" t="s">
        <v>151</v>
      </c>
      <c r="G1193" t="s">
        <v>154</v>
      </c>
      <c r="H1193">
        <v>2</v>
      </c>
      <c r="I1193" s="5">
        <v>259.65546218487395</v>
      </c>
      <c r="J1193" s="5">
        <f t="shared" si="18"/>
        <v>519.31092436974791</v>
      </c>
      <c r="K1193" s="6">
        <v>78267</v>
      </c>
      <c r="L1193" s="6" t="s">
        <v>13</v>
      </c>
      <c r="M1193" s="6" t="s">
        <v>14</v>
      </c>
      <c r="N1193" t="s">
        <v>35</v>
      </c>
      <c r="O1193" t="s">
        <v>16</v>
      </c>
    </row>
    <row r="1194" spans="1:15" x14ac:dyDescent="0.45">
      <c r="A1194">
        <v>49894955</v>
      </c>
      <c r="B1194" s="4">
        <v>44097</v>
      </c>
      <c r="C1194">
        <v>8335944</v>
      </c>
      <c r="D1194">
        <v>10352</v>
      </c>
      <c r="E1194" t="s">
        <v>199</v>
      </c>
      <c r="F1194" t="s">
        <v>174</v>
      </c>
      <c r="G1194" t="s">
        <v>154</v>
      </c>
      <c r="H1194">
        <v>3</v>
      </c>
      <c r="I1194" s="5">
        <v>127.72268907563027</v>
      </c>
      <c r="J1194" s="5">
        <f t="shared" si="18"/>
        <v>383.1680672268908</v>
      </c>
      <c r="K1194" s="6" t="s">
        <v>135</v>
      </c>
      <c r="L1194" s="6" t="s">
        <v>21</v>
      </c>
      <c r="M1194" s="6" t="s">
        <v>25</v>
      </c>
      <c r="N1194" t="s">
        <v>15</v>
      </c>
      <c r="O1194" t="s">
        <v>16</v>
      </c>
    </row>
    <row r="1195" spans="1:15" x14ac:dyDescent="0.45">
      <c r="A1195">
        <v>81344188</v>
      </c>
      <c r="B1195" s="4">
        <v>44096</v>
      </c>
      <c r="C1195">
        <v>5945147</v>
      </c>
      <c r="D1195">
        <v>10198</v>
      </c>
      <c r="E1195" t="s">
        <v>222</v>
      </c>
      <c r="F1195" t="s">
        <v>174</v>
      </c>
      <c r="G1195" t="s">
        <v>155</v>
      </c>
      <c r="H1195">
        <v>2</v>
      </c>
      <c r="I1195" s="5">
        <v>130.24369747899161</v>
      </c>
      <c r="J1195" s="5">
        <f t="shared" si="18"/>
        <v>260.48739495798321</v>
      </c>
      <c r="K1195" s="6" t="s">
        <v>127</v>
      </c>
      <c r="L1195" s="6" t="s">
        <v>21</v>
      </c>
      <c r="M1195" s="6" t="s">
        <v>22</v>
      </c>
      <c r="N1195" t="s">
        <v>35</v>
      </c>
      <c r="O1195" t="s">
        <v>18</v>
      </c>
    </row>
    <row r="1196" spans="1:15" x14ac:dyDescent="0.45">
      <c r="A1196">
        <v>13327982</v>
      </c>
      <c r="B1196" s="4">
        <v>44096</v>
      </c>
      <c r="C1196">
        <v>2053301</v>
      </c>
      <c r="D1196">
        <v>13320</v>
      </c>
      <c r="E1196" t="s">
        <v>225</v>
      </c>
      <c r="F1196" t="s">
        <v>152</v>
      </c>
      <c r="G1196" t="s">
        <v>154</v>
      </c>
      <c r="H1196">
        <v>3</v>
      </c>
      <c r="I1196" s="5">
        <v>110.07563025210085</v>
      </c>
      <c r="J1196" s="5">
        <f t="shared" si="18"/>
        <v>330.22689075630257</v>
      </c>
      <c r="K1196" s="6">
        <v>95119</v>
      </c>
      <c r="L1196" s="6" t="s">
        <v>13</v>
      </c>
      <c r="M1196" s="6" t="s">
        <v>27</v>
      </c>
      <c r="N1196" t="s">
        <v>32</v>
      </c>
      <c r="O1196" t="s">
        <v>16</v>
      </c>
    </row>
    <row r="1197" spans="1:15" x14ac:dyDescent="0.45">
      <c r="A1197">
        <v>85327023</v>
      </c>
      <c r="B1197" s="4">
        <v>44095</v>
      </c>
      <c r="C1197">
        <v>1992540</v>
      </c>
      <c r="D1197">
        <v>13699</v>
      </c>
      <c r="E1197" t="s">
        <v>223</v>
      </c>
      <c r="F1197" t="s">
        <v>152</v>
      </c>
      <c r="G1197" t="s">
        <v>155</v>
      </c>
      <c r="H1197">
        <v>2</v>
      </c>
      <c r="I1197" s="5">
        <v>119.31932773109244</v>
      </c>
      <c r="J1197" s="5">
        <f t="shared" si="18"/>
        <v>238.63865546218489</v>
      </c>
      <c r="K1197" s="6">
        <v>31582</v>
      </c>
      <c r="L1197" s="6" t="s">
        <v>19</v>
      </c>
      <c r="M1197" s="6" t="s">
        <v>20</v>
      </c>
      <c r="N1197" t="s">
        <v>23</v>
      </c>
      <c r="O1197" t="s">
        <v>18</v>
      </c>
    </row>
    <row r="1198" spans="1:15" x14ac:dyDescent="0.45">
      <c r="A1198">
        <v>41027479</v>
      </c>
      <c r="B1198" s="4">
        <v>44095</v>
      </c>
      <c r="C1198">
        <v>9061554</v>
      </c>
      <c r="D1198">
        <v>12899</v>
      </c>
      <c r="E1198" t="s">
        <v>177</v>
      </c>
      <c r="F1198" t="s">
        <v>151</v>
      </c>
      <c r="G1198" t="s">
        <v>155</v>
      </c>
      <c r="H1198">
        <v>1</v>
      </c>
      <c r="I1198" s="5">
        <v>268.05882352941177</v>
      </c>
      <c r="J1198" s="5">
        <f t="shared" si="18"/>
        <v>268.05882352941177</v>
      </c>
      <c r="K1198" s="6">
        <v>74592</v>
      </c>
      <c r="L1198" s="6" t="s">
        <v>13</v>
      </c>
      <c r="M1198" s="6" t="s">
        <v>14</v>
      </c>
      <c r="N1198" t="s">
        <v>32</v>
      </c>
      <c r="O1198" t="s">
        <v>16</v>
      </c>
    </row>
    <row r="1199" spans="1:15" x14ac:dyDescent="0.45">
      <c r="A1199">
        <v>41027479</v>
      </c>
      <c r="B1199" s="4">
        <v>44095</v>
      </c>
      <c r="C1199">
        <v>9061554</v>
      </c>
      <c r="D1199">
        <v>10331</v>
      </c>
      <c r="E1199" t="s">
        <v>188</v>
      </c>
      <c r="F1199" t="s">
        <v>174</v>
      </c>
      <c r="G1199" t="s">
        <v>154</v>
      </c>
      <c r="H1199">
        <v>3</v>
      </c>
      <c r="I1199" s="5">
        <v>141.16806722689077</v>
      </c>
      <c r="J1199" s="5">
        <f t="shared" si="18"/>
        <v>423.50420168067228</v>
      </c>
      <c r="K1199" s="6">
        <v>74592</v>
      </c>
      <c r="L1199" s="6" t="s">
        <v>13</v>
      </c>
      <c r="M1199" s="6" t="s">
        <v>14</v>
      </c>
      <c r="N1199" t="s">
        <v>32</v>
      </c>
      <c r="O1199" t="s">
        <v>16</v>
      </c>
    </row>
    <row r="1200" spans="1:15" x14ac:dyDescent="0.45">
      <c r="A1200">
        <v>73016077</v>
      </c>
      <c r="B1200" s="4">
        <v>44095</v>
      </c>
      <c r="C1200">
        <v>8372203</v>
      </c>
      <c r="D1200">
        <v>10352</v>
      </c>
      <c r="E1200" t="s">
        <v>199</v>
      </c>
      <c r="F1200" t="s">
        <v>174</v>
      </c>
      <c r="G1200" t="s">
        <v>154</v>
      </c>
      <c r="H1200">
        <v>3</v>
      </c>
      <c r="I1200" s="5">
        <v>127.72268907563027</v>
      </c>
      <c r="J1200" s="5">
        <f t="shared" si="18"/>
        <v>383.1680672268908</v>
      </c>
      <c r="K1200" s="6">
        <v>63679</v>
      </c>
      <c r="L1200" s="6" t="s">
        <v>28</v>
      </c>
      <c r="M1200" s="6" t="s">
        <v>39</v>
      </c>
      <c r="N1200" t="s">
        <v>15</v>
      </c>
      <c r="O1200" t="s">
        <v>18</v>
      </c>
    </row>
    <row r="1201" spans="1:15" x14ac:dyDescent="0.45">
      <c r="A1201">
        <v>73016077</v>
      </c>
      <c r="B1201" s="4">
        <v>44095</v>
      </c>
      <c r="C1201">
        <v>8372203</v>
      </c>
      <c r="D1201">
        <v>11431</v>
      </c>
      <c r="E1201" t="s">
        <v>209</v>
      </c>
      <c r="F1201" t="s">
        <v>150</v>
      </c>
      <c r="G1201" t="s">
        <v>155</v>
      </c>
      <c r="H1201">
        <v>3</v>
      </c>
      <c r="I1201" s="5">
        <v>63.857142857142854</v>
      </c>
      <c r="J1201" s="5">
        <f t="shared" si="18"/>
        <v>191.57142857142856</v>
      </c>
      <c r="K1201" s="6">
        <v>63679</v>
      </c>
      <c r="L1201" s="6" t="s">
        <v>28</v>
      </c>
      <c r="M1201" s="6" t="s">
        <v>39</v>
      </c>
      <c r="N1201" t="s">
        <v>15</v>
      </c>
      <c r="O1201" t="s">
        <v>18</v>
      </c>
    </row>
    <row r="1202" spans="1:15" x14ac:dyDescent="0.45">
      <c r="A1202">
        <v>73016077</v>
      </c>
      <c r="B1202" s="4">
        <v>44095</v>
      </c>
      <c r="C1202">
        <v>8372203</v>
      </c>
      <c r="D1202">
        <v>13320</v>
      </c>
      <c r="E1202" t="s">
        <v>225</v>
      </c>
      <c r="F1202" t="s">
        <v>152</v>
      </c>
      <c r="G1202" t="s">
        <v>154</v>
      </c>
      <c r="H1202">
        <v>3</v>
      </c>
      <c r="I1202" s="5">
        <v>110.07563025210085</v>
      </c>
      <c r="J1202" s="5">
        <f t="shared" si="18"/>
        <v>330.22689075630257</v>
      </c>
      <c r="K1202" s="6">
        <v>63679</v>
      </c>
      <c r="L1202" s="6" t="s">
        <v>28</v>
      </c>
      <c r="M1202" s="6" t="s">
        <v>39</v>
      </c>
      <c r="N1202" t="s">
        <v>15</v>
      </c>
      <c r="O1202" t="s">
        <v>18</v>
      </c>
    </row>
    <row r="1203" spans="1:15" x14ac:dyDescent="0.45">
      <c r="A1203">
        <v>55352517</v>
      </c>
      <c r="B1203" s="4">
        <v>44095</v>
      </c>
      <c r="C1203">
        <v>9799208</v>
      </c>
      <c r="D1203">
        <v>10198</v>
      </c>
      <c r="E1203" t="s">
        <v>222</v>
      </c>
      <c r="F1203" t="s">
        <v>174</v>
      </c>
      <c r="G1203" t="s">
        <v>155</v>
      </c>
      <c r="H1203">
        <v>3</v>
      </c>
      <c r="I1203" s="5">
        <v>130.24369747899161</v>
      </c>
      <c r="J1203" s="5">
        <f t="shared" si="18"/>
        <v>390.73109243697479</v>
      </c>
      <c r="K1203" s="6">
        <v>95514</v>
      </c>
      <c r="L1203" s="6" t="s">
        <v>13</v>
      </c>
      <c r="M1203" s="6" t="s">
        <v>27</v>
      </c>
      <c r="N1203" t="s">
        <v>23</v>
      </c>
      <c r="O1203" t="s">
        <v>16</v>
      </c>
    </row>
    <row r="1204" spans="1:15" x14ac:dyDescent="0.45">
      <c r="A1204">
        <v>41027479</v>
      </c>
      <c r="B1204" s="4">
        <v>44095</v>
      </c>
      <c r="C1204">
        <v>9061554</v>
      </c>
      <c r="D1204">
        <v>11081</v>
      </c>
      <c r="E1204" t="s">
        <v>218</v>
      </c>
      <c r="F1204" t="s">
        <v>150</v>
      </c>
      <c r="G1204" t="s">
        <v>155</v>
      </c>
      <c r="H1204">
        <v>3</v>
      </c>
      <c r="I1204" s="5">
        <v>70.579831932773104</v>
      </c>
      <c r="J1204" s="5">
        <f t="shared" si="18"/>
        <v>211.7394957983193</v>
      </c>
      <c r="K1204" s="6">
        <v>74592</v>
      </c>
      <c r="L1204" s="6" t="s">
        <v>13</v>
      </c>
      <c r="M1204" s="6" t="s">
        <v>14</v>
      </c>
      <c r="N1204" t="s">
        <v>32</v>
      </c>
      <c r="O1204" t="s">
        <v>16</v>
      </c>
    </row>
    <row r="1205" spans="1:15" x14ac:dyDescent="0.45">
      <c r="A1205">
        <v>94832963</v>
      </c>
      <c r="B1205" s="4">
        <v>44094</v>
      </c>
      <c r="C1205">
        <v>7102255</v>
      </c>
      <c r="D1205">
        <v>10557</v>
      </c>
      <c r="E1205" t="s">
        <v>215</v>
      </c>
      <c r="F1205" t="s">
        <v>174</v>
      </c>
      <c r="G1205" t="s">
        <v>154</v>
      </c>
      <c r="H1205">
        <v>2</v>
      </c>
      <c r="I1205" s="5">
        <v>132.76470588235296</v>
      </c>
      <c r="J1205" s="5">
        <f t="shared" si="18"/>
        <v>265.52941176470591</v>
      </c>
      <c r="K1205" s="6" t="s">
        <v>40</v>
      </c>
      <c r="L1205" s="6" t="s">
        <v>21</v>
      </c>
      <c r="M1205" s="6" t="s">
        <v>22</v>
      </c>
      <c r="N1205" t="s">
        <v>35</v>
      </c>
      <c r="O1205" t="s">
        <v>26</v>
      </c>
    </row>
    <row r="1206" spans="1:15" x14ac:dyDescent="0.45">
      <c r="A1206">
        <v>94832963</v>
      </c>
      <c r="B1206" s="4">
        <v>44094</v>
      </c>
      <c r="C1206">
        <v>7102255</v>
      </c>
      <c r="D1206">
        <v>10722</v>
      </c>
      <c r="E1206" t="s">
        <v>192</v>
      </c>
      <c r="F1206" t="s">
        <v>174</v>
      </c>
      <c r="G1206" t="s">
        <v>154</v>
      </c>
      <c r="H1206">
        <v>3</v>
      </c>
      <c r="I1206" s="5">
        <v>136.96638655462186</v>
      </c>
      <c r="J1206" s="5">
        <f t="shared" si="18"/>
        <v>410.89915966386559</v>
      </c>
      <c r="K1206" s="6" t="s">
        <v>40</v>
      </c>
      <c r="L1206" s="6" t="s">
        <v>21</v>
      </c>
      <c r="M1206" s="6" t="s">
        <v>22</v>
      </c>
      <c r="N1206" t="s">
        <v>35</v>
      </c>
      <c r="O1206" t="s">
        <v>26</v>
      </c>
    </row>
    <row r="1207" spans="1:15" x14ac:dyDescent="0.45">
      <c r="A1207">
        <v>94832963</v>
      </c>
      <c r="B1207" s="4">
        <v>44094</v>
      </c>
      <c r="C1207">
        <v>7102255</v>
      </c>
      <c r="D1207">
        <v>12098</v>
      </c>
      <c r="E1207" t="s">
        <v>212</v>
      </c>
      <c r="F1207" t="s">
        <v>151</v>
      </c>
      <c r="G1207" t="s">
        <v>154</v>
      </c>
      <c r="H1207">
        <v>3</v>
      </c>
      <c r="I1207" s="5">
        <v>257.97478991596643</v>
      </c>
      <c r="J1207" s="5">
        <f t="shared" si="18"/>
        <v>773.92436974789928</v>
      </c>
      <c r="K1207" s="6" t="s">
        <v>40</v>
      </c>
      <c r="L1207" s="6" t="s">
        <v>21</v>
      </c>
      <c r="M1207" s="6" t="s">
        <v>22</v>
      </c>
      <c r="N1207" t="s">
        <v>35</v>
      </c>
      <c r="O1207" t="s">
        <v>26</v>
      </c>
    </row>
    <row r="1208" spans="1:15" x14ac:dyDescent="0.45">
      <c r="A1208">
        <v>84993631</v>
      </c>
      <c r="B1208" s="4">
        <v>44094</v>
      </c>
      <c r="C1208">
        <v>5042140</v>
      </c>
      <c r="D1208">
        <v>13355</v>
      </c>
      <c r="E1208" t="s">
        <v>224</v>
      </c>
      <c r="F1208" t="s">
        <v>152</v>
      </c>
      <c r="G1208" t="s">
        <v>154</v>
      </c>
      <c r="H1208">
        <v>3</v>
      </c>
      <c r="I1208" s="5">
        <v>123.52100840336136</v>
      </c>
      <c r="J1208" s="5">
        <f t="shared" si="18"/>
        <v>370.56302521008411</v>
      </c>
      <c r="K1208" s="6">
        <v>37213</v>
      </c>
      <c r="L1208" s="6" t="s">
        <v>28</v>
      </c>
      <c r="M1208" s="6" t="s">
        <v>39</v>
      </c>
      <c r="N1208" t="s">
        <v>17</v>
      </c>
      <c r="O1208" t="s">
        <v>18</v>
      </c>
    </row>
    <row r="1209" spans="1:15" x14ac:dyDescent="0.45">
      <c r="A1209">
        <v>66198407</v>
      </c>
      <c r="B1209" s="4">
        <v>44094</v>
      </c>
      <c r="C1209">
        <v>6783855</v>
      </c>
      <c r="D1209">
        <v>10352</v>
      </c>
      <c r="E1209" t="s">
        <v>199</v>
      </c>
      <c r="F1209" t="s">
        <v>174</v>
      </c>
      <c r="G1209" t="s">
        <v>154</v>
      </c>
      <c r="H1209">
        <v>2</v>
      </c>
      <c r="I1209" s="5">
        <v>127.72268907563027</v>
      </c>
      <c r="J1209" s="5">
        <f t="shared" si="18"/>
        <v>255.44537815126054</v>
      </c>
      <c r="K1209" s="6">
        <v>40213</v>
      </c>
      <c r="L1209" s="6" t="s">
        <v>28</v>
      </c>
      <c r="M1209" s="6" t="s">
        <v>29</v>
      </c>
      <c r="N1209" t="s">
        <v>32</v>
      </c>
      <c r="O1209" t="s">
        <v>18</v>
      </c>
    </row>
    <row r="1210" spans="1:15" x14ac:dyDescent="0.45">
      <c r="A1210">
        <v>66198407</v>
      </c>
      <c r="B1210" s="4">
        <v>44094</v>
      </c>
      <c r="C1210">
        <v>6783855</v>
      </c>
      <c r="D1210">
        <v>11040</v>
      </c>
      <c r="E1210" t="s">
        <v>191</v>
      </c>
      <c r="F1210" t="s">
        <v>150</v>
      </c>
      <c r="G1210" t="s">
        <v>155</v>
      </c>
      <c r="H1210">
        <v>3</v>
      </c>
      <c r="I1210" s="5">
        <v>65.537815126050418</v>
      </c>
      <c r="J1210" s="5">
        <f t="shared" si="18"/>
        <v>196.61344537815125</v>
      </c>
      <c r="K1210" s="6">
        <v>40213</v>
      </c>
      <c r="L1210" s="6" t="s">
        <v>28</v>
      </c>
      <c r="M1210" s="6" t="s">
        <v>29</v>
      </c>
      <c r="N1210" t="s">
        <v>32</v>
      </c>
      <c r="O1210" t="s">
        <v>18</v>
      </c>
    </row>
    <row r="1211" spans="1:15" x14ac:dyDescent="0.45">
      <c r="A1211">
        <v>66198407</v>
      </c>
      <c r="B1211" s="4">
        <v>44094</v>
      </c>
      <c r="C1211">
        <v>6783855</v>
      </c>
      <c r="D1211">
        <v>13363</v>
      </c>
      <c r="E1211" t="s">
        <v>213</v>
      </c>
      <c r="F1211" t="s">
        <v>152</v>
      </c>
      <c r="G1211" t="s">
        <v>154</v>
      </c>
      <c r="H1211">
        <v>2</v>
      </c>
      <c r="I1211" s="5">
        <v>116.79831932773111</v>
      </c>
      <c r="J1211" s="5">
        <f t="shared" si="18"/>
        <v>233.59663865546221</v>
      </c>
      <c r="K1211" s="6">
        <v>40213</v>
      </c>
      <c r="L1211" s="6" t="s">
        <v>28</v>
      </c>
      <c r="M1211" s="6" t="s">
        <v>29</v>
      </c>
      <c r="N1211" t="s">
        <v>32</v>
      </c>
      <c r="O1211" t="s">
        <v>18</v>
      </c>
    </row>
    <row r="1212" spans="1:15" x14ac:dyDescent="0.45">
      <c r="A1212">
        <v>85823326</v>
      </c>
      <c r="B1212" s="4">
        <v>44092</v>
      </c>
      <c r="C1212">
        <v>8944875</v>
      </c>
      <c r="D1212">
        <v>12098</v>
      </c>
      <c r="E1212" t="s">
        <v>212</v>
      </c>
      <c r="F1212" t="s">
        <v>151</v>
      </c>
      <c r="G1212" t="s">
        <v>154</v>
      </c>
      <c r="H1212">
        <v>3</v>
      </c>
      <c r="I1212" s="5">
        <v>257.97478991596643</v>
      </c>
      <c r="J1212" s="5">
        <f t="shared" si="18"/>
        <v>773.92436974789928</v>
      </c>
      <c r="K1212" s="6">
        <v>28195</v>
      </c>
      <c r="L1212" s="6" t="s">
        <v>19</v>
      </c>
      <c r="M1212" s="6" t="s">
        <v>41</v>
      </c>
      <c r="N1212" t="s">
        <v>17</v>
      </c>
      <c r="O1212" t="s">
        <v>18</v>
      </c>
    </row>
    <row r="1213" spans="1:15" x14ac:dyDescent="0.45">
      <c r="A1213">
        <v>85823326</v>
      </c>
      <c r="B1213" s="4">
        <v>44092</v>
      </c>
      <c r="C1213">
        <v>8944875</v>
      </c>
      <c r="D1213">
        <v>12499</v>
      </c>
      <c r="E1213" t="s">
        <v>183</v>
      </c>
      <c r="F1213" t="s">
        <v>151</v>
      </c>
      <c r="G1213" t="s">
        <v>155</v>
      </c>
      <c r="H1213">
        <v>3</v>
      </c>
      <c r="I1213" s="5">
        <v>248.73109243697482</v>
      </c>
      <c r="J1213" s="5">
        <f t="shared" si="18"/>
        <v>746.19327731092449</v>
      </c>
      <c r="K1213" s="6">
        <v>28195</v>
      </c>
      <c r="L1213" s="6" t="s">
        <v>19</v>
      </c>
      <c r="M1213" s="6" t="s">
        <v>41</v>
      </c>
      <c r="N1213" t="s">
        <v>17</v>
      </c>
      <c r="O1213" t="s">
        <v>18</v>
      </c>
    </row>
    <row r="1214" spans="1:15" x14ac:dyDescent="0.45">
      <c r="A1214">
        <v>85823326</v>
      </c>
      <c r="B1214" s="4">
        <v>44092</v>
      </c>
      <c r="C1214">
        <v>8944875</v>
      </c>
      <c r="D1214">
        <v>13699</v>
      </c>
      <c r="E1214" t="s">
        <v>223</v>
      </c>
      <c r="F1214" t="s">
        <v>152</v>
      </c>
      <c r="G1214" t="s">
        <v>155</v>
      </c>
      <c r="H1214">
        <v>3</v>
      </c>
      <c r="I1214" s="5">
        <v>119.31932773109244</v>
      </c>
      <c r="J1214" s="5">
        <f t="shared" si="18"/>
        <v>357.9579831932773</v>
      </c>
      <c r="K1214" s="6">
        <v>28195</v>
      </c>
      <c r="L1214" s="6" t="s">
        <v>19</v>
      </c>
      <c r="M1214" s="6" t="s">
        <v>41</v>
      </c>
      <c r="N1214" t="s">
        <v>17</v>
      </c>
      <c r="O1214" t="s">
        <v>18</v>
      </c>
    </row>
    <row r="1215" spans="1:15" x14ac:dyDescent="0.45">
      <c r="A1215">
        <v>75783281</v>
      </c>
      <c r="B1215" s="4">
        <v>44092</v>
      </c>
      <c r="C1215">
        <v>4875947</v>
      </c>
      <c r="D1215">
        <v>13394</v>
      </c>
      <c r="E1215" t="s">
        <v>214</v>
      </c>
      <c r="F1215" t="s">
        <v>152</v>
      </c>
      <c r="G1215" t="s">
        <v>154</v>
      </c>
      <c r="H1215">
        <v>3</v>
      </c>
      <c r="I1215" s="5">
        <v>123.52100840336136</v>
      </c>
      <c r="J1215" s="5">
        <f t="shared" si="18"/>
        <v>370.56302521008411</v>
      </c>
      <c r="K1215" s="6">
        <v>35781</v>
      </c>
      <c r="L1215" s="6" t="s">
        <v>28</v>
      </c>
      <c r="M1215" s="6" t="s">
        <v>39</v>
      </c>
      <c r="N1215" t="s">
        <v>35</v>
      </c>
      <c r="O1215" t="s">
        <v>18</v>
      </c>
    </row>
    <row r="1216" spans="1:15" x14ac:dyDescent="0.45">
      <c r="A1216">
        <v>49419853</v>
      </c>
      <c r="B1216" s="4">
        <v>44092</v>
      </c>
      <c r="C1216">
        <v>5903314</v>
      </c>
      <c r="D1216">
        <v>13394</v>
      </c>
      <c r="E1216" t="s">
        <v>214</v>
      </c>
      <c r="F1216" t="s">
        <v>152</v>
      </c>
      <c r="G1216" t="s">
        <v>154</v>
      </c>
      <c r="H1216">
        <v>2</v>
      </c>
      <c r="I1216" s="5">
        <v>123.52100840336136</v>
      </c>
      <c r="J1216" s="5">
        <f t="shared" si="18"/>
        <v>247.04201680672273</v>
      </c>
      <c r="K1216" s="6">
        <v>79576</v>
      </c>
      <c r="L1216" s="6" t="s">
        <v>13</v>
      </c>
      <c r="M1216" s="6" t="s">
        <v>14</v>
      </c>
      <c r="N1216" t="s">
        <v>32</v>
      </c>
      <c r="O1216" t="s">
        <v>16</v>
      </c>
    </row>
    <row r="1217" spans="1:15" x14ac:dyDescent="0.45">
      <c r="A1217">
        <v>49419853</v>
      </c>
      <c r="B1217" s="4">
        <v>44092</v>
      </c>
      <c r="C1217">
        <v>5903314</v>
      </c>
      <c r="D1217">
        <v>11341</v>
      </c>
      <c r="E1217" t="s">
        <v>185</v>
      </c>
      <c r="F1217" t="s">
        <v>150</v>
      </c>
      <c r="G1217" t="s">
        <v>154</v>
      </c>
      <c r="H1217">
        <v>3</v>
      </c>
      <c r="I1217" s="5">
        <v>63.857142857142854</v>
      </c>
      <c r="J1217" s="5">
        <f t="shared" si="18"/>
        <v>191.57142857142856</v>
      </c>
      <c r="K1217" s="6">
        <v>79576</v>
      </c>
      <c r="L1217" s="6" t="s">
        <v>13</v>
      </c>
      <c r="M1217" s="6" t="s">
        <v>14</v>
      </c>
      <c r="N1217" t="s">
        <v>32</v>
      </c>
      <c r="O1217" t="s">
        <v>16</v>
      </c>
    </row>
    <row r="1218" spans="1:15" x14ac:dyDescent="0.45">
      <c r="A1218">
        <v>32935194</v>
      </c>
      <c r="B1218" s="4">
        <v>44092</v>
      </c>
      <c r="C1218">
        <v>4870514</v>
      </c>
      <c r="D1218">
        <v>11175</v>
      </c>
      <c r="E1218" t="s">
        <v>229</v>
      </c>
      <c r="F1218" t="s">
        <v>150</v>
      </c>
      <c r="G1218" t="s">
        <v>155</v>
      </c>
      <c r="H1218">
        <v>2</v>
      </c>
      <c r="I1218" s="5">
        <v>71.420168067226896</v>
      </c>
      <c r="J1218" s="5">
        <f t="shared" ref="J1218:J1281" si="19">H1218*I1218</f>
        <v>142.84033613445379</v>
      </c>
      <c r="K1218" s="6">
        <v>69250</v>
      </c>
      <c r="L1218" s="6" t="s">
        <v>13</v>
      </c>
      <c r="M1218" s="6" t="s">
        <v>14</v>
      </c>
      <c r="N1218" t="s">
        <v>17</v>
      </c>
      <c r="O1218" t="s">
        <v>16</v>
      </c>
    </row>
    <row r="1219" spans="1:15" x14ac:dyDescent="0.45">
      <c r="A1219">
        <v>77570974</v>
      </c>
      <c r="B1219" s="4">
        <v>44091</v>
      </c>
      <c r="C1219">
        <v>5507729</v>
      </c>
      <c r="D1219">
        <v>12149</v>
      </c>
      <c r="E1219" t="s">
        <v>232</v>
      </c>
      <c r="F1219" t="s">
        <v>151</v>
      </c>
      <c r="G1219" t="s">
        <v>155</v>
      </c>
      <c r="H1219">
        <v>1</v>
      </c>
      <c r="I1219" s="5">
        <v>264.69747899159665</v>
      </c>
      <c r="J1219" s="5">
        <f t="shared" si="19"/>
        <v>264.69747899159665</v>
      </c>
      <c r="K1219" s="6">
        <v>89143</v>
      </c>
      <c r="L1219" s="6" t="s">
        <v>13</v>
      </c>
      <c r="M1219" s="6" t="s">
        <v>14</v>
      </c>
      <c r="N1219" t="s">
        <v>23</v>
      </c>
      <c r="O1219" t="s">
        <v>18</v>
      </c>
    </row>
    <row r="1220" spans="1:15" x14ac:dyDescent="0.45">
      <c r="A1220">
        <v>88659265</v>
      </c>
      <c r="B1220" s="4">
        <v>44091</v>
      </c>
      <c r="C1220">
        <v>5064035</v>
      </c>
      <c r="D1220">
        <v>11341</v>
      </c>
      <c r="E1220" t="s">
        <v>185</v>
      </c>
      <c r="F1220" t="s">
        <v>150</v>
      </c>
      <c r="G1220" t="s">
        <v>154</v>
      </c>
      <c r="H1220">
        <v>3</v>
      </c>
      <c r="I1220" s="5">
        <v>63.857142857142854</v>
      </c>
      <c r="J1220" s="5">
        <f t="shared" si="19"/>
        <v>191.57142857142856</v>
      </c>
      <c r="K1220" s="6">
        <v>39240</v>
      </c>
      <c r="L1220" s="6" t="s">
        <v>21</v>
      </c>
      <c r="M1220" s="6" t="s">
        <v>33</v>
      </c>
      <c r="N1220" t="s">
        <v>32</v>
      </c>
      <c r="O1220" t="s">
        <v>30</v>
      </c>
    </row>
    <row r="1221" spans="1:15" x14ac:dyDescent="0.45">
      <c r="A1221">
        <v>88659265</v>
      </c>
      <c r="B1221" s="4">
        <v>44091</v>
      </c>
      <c r="C1221">
        <v>5064035</v>
      </c>
      <c r="D1221">
        <v>11341</v>
      </c>
      <c r="E1221" t="s">
        <v>185</v>
      </c>
      <c r="F1221" t="s">
        <v>150</v>
      </c>
      <c r="G1221" t="s">
        <v>154</v>
      </c>
      <c r="H1221">
        <v>2</v>
      </c>
      <c r="I1221" s="5">
        <v>63.857142857142854</v>
      </c>
      <c r="J1221" s="5">
        <f t="shared" si="19"/>
        <v>127.71428571428571</v>
      </c>
      <c r="K1221" s="6">
        <v>39240</v>
      </c>
      <c r="L1221" s="6" t="s">
        <v>21</v>
      </c>
      <c r="M1221" s="6" t="s">
        <v>33</v>
      </c>
      <c r="N1221" t="s">
        <v>32</v>
      </c>
      <c r="O1221" t="s">
        <v>30</v>
      </c>
    </row>
    <row r="1222" spans="1:15" x14ac:dyDescent="0.45">
      <c r="A1222">
        <v>88659265</v>
      </c>
      <c r="B1222" s="4">
        <v>44091</v>
      </c>
      <c r="C1222">
        <v>5064035</v>
      </c>
      <c r="D1222">
        <v>12849</v>
      </c>
      <c r="E1222" t="s">
        <v>200</v>
      </c>
      <c r="F1222" t="s">
        <v>151</v>
      </c>
      <c r="G1222" t="s">
        <v>154</v>
      </c>
      <c r="H1222">
        <v>3</v>
      </c>
      <c r="I1222" s="5">
        <v>255.45378151260505</v>
      </c>
      <c r="J1222" s="5">
        <f t="shared" si="19"/>
        <v>766.36134453781517</v>
      </c>
      <c r="K1222" s="6">
        <v>39240</v>
      </c>
      <c r="L1222" s="6" t="s">
        <v>21</v>
      </c>
      <c r="M1222" s="6" t="s">
        <v>33</v>
      </c>
      <c r="N1222" t="s">
        <v>32</v>
      </c>
      <c r="O1222" t="s">
        <v>30</v>
      </c>
    </row>
    <row r="1223" spans="1:15" x14ac:dyDescent="0.45">
      <c r="A1223">
        <v>53878336</v>
      </c>
      <c r="B1223" s="4">
        <v>44091</v>
      </c>
      <c r="C1223">
        <v>2292993</v>
      </c>
      <c r="D1223">
        <v>12899</v>
      </c>
      <c r="E1223" t="s">
        <v>177</v>
      </c>
      <c r="F1223" t="s">
        <v>151</v>
      </c>
      <c r="G1223" t="s">
        <v>155</v>
      </c>
      <c r="H1223">
        <v>2</v>
      </c>
      <c r="I1223" s="5">
        <v>268.05882352941177</v>
      </c>
      <c r="J1223" s="5">
        <f t="shared" si="19"/>
        <v>536.11764705882354</v>
      </c>
      <c r="K1223" s="6">
        <v>85290</v>
      </c>
      <c r="L1223" s="6" t="s">
        <v>13</v>
      </c>
      <c r="M1223" s="6" t="s">
        <v>27</v>
      </c>
      <c r="N1223" t="s">
        <v>17</v>
      </c>
      <c r="O1223" t="s">
        <v>16</v>
      </c>
    </row>
    <row r="1224" spans="1:15" x14ac:dyDescent="0.45">
      <c r="A1224">
        <v>80677887</v>
      </c>
      <c r="B1224" s="4">
        <v>44091</v>
      </c>
      <c r="C1224">
        <v>6864051</v>
      </c>
      <c r="D1224">
        <v>11518</v>
      </c>
      <c r="E1224" t="s">
        <v>216</v>
      </c>
      <c r="F1224" t="s">
        <v>150</v>
      </c>
      <c r="G1224" t="s">
        <v>154</v>
      </c>
      <c r="H1224">
        <v>3</v>
      </c>
      <c r="I1224" s="5">
        <v>63.016806722689076</v>
      </c>
      <c r="J1224" s="5">
        <f t="shared" si="19"/>
        <v>189.05042016806723</v>
      </c>
      <c r="K1224" s="6">
        <v>15837</v>
      </c>
      <c r="L1224" s="6" t="s">
        <v>21</v>
      </c>
      <c r="M1224" s="6" t="s">
        <v>31</v>
      </c>
      <c r="N1224" t="s">
        <v>32</v>
      </c>
      <c r="O1224" t="s">
        <v>18</v>
      </c>
    </row>
    <row r="1225" spans="1:15" x14ac:dyDescent="0.45">
      <c r="A1225">
        <v>77570974</v>
      </c>
      <c r="B1225" s="4">
        <v>44091</v>
      </c>
      <c r="C1225">
        <v>5507729</v>
      </c>
      <c r="D1225">
        <v>10557</v>
      </c>
      <c r="E1225" t="s">
        <v>215</v>
      </c>
      <c r="F1225" t="s">
        <v>174</v>
      </c>
      <c r="G1225" t="s">
        <v>154</v>
      </c>
      <c r="H1225">
        <v>3</v>
      </c>
      <c r="I1225" s="5">
        <v>132.76470588235296</v>
      </c>
      <c r="J1225" s="5">
        <f t="shared" si="19"/>
        <v>398.2941176470589</v>
      </c>
      <c r="K1225" s="6">
        <v>89143</v>
      </c>
      <c r="L1225" s="6" t="s">
        <v>13</v>
      </c>
      <c r="M1225" s="6" t="s">
        <v>14</v>
      </c>
      <c r="N1225" t="s">
        <v>23</v>
      </c>
      <c r="O1225" t="s">
        <v>18</v>
      </c>
    </row>
    <row r="1226" spans="1:15" x14ac:dyDescent="0.45">
      <c r="A1226">
        <v>77570974</v>
      </c>
      <c r="B1226" s="4">
        <v>44091</v>
      </c>
      <c r="C1226">
        <v>5507729</v>
      </c>
      <c r="D1226">
        <v>13337</v>
      </c>
      <c r="E1226" t="s">
        <v>198</v>
      </c>
      <c r="F1226" t="s">
        <v>152</v>
      </c>
      <c r="G1226" t="s">
        <v>154</v>
      </c>
      <c r="H1226">
        <v>2</v>
      </c>
      <c r="I1226" s="5">
        <v>118.47899159663866</v>
      </c>
      <c r="J1226" s="5">
        <f t="shared" si="19"/>
        <v>236.95798319327733</v>
      </c>
      <c r="K1226" s="6">
        <v>89143</v>
      </c>
      <c r="L1226" s="6" t="s">
        <v>13</v>
      </c>
      <c r="M1226" s="6" t="s">
        <v>14</v>
      </c>
      <c r="N1226" t="s">
        <v>23</v>
      </c>
      <c r="O1226" t="s">
        <v>18</v>
      </c>
    </row>
    <row r="1227" spans="1:15" x14ac:dyDescent="0.45">
      <c r="A1227">
        <v>53878336</v>
      </c>
      <c r="B1227" s="4">
        <v>44091</v>
      </c>
      <c r="C1227">
        <v>2292993</v>
      </c>
      <c r="D1227">
        <v>13405</v>
      </c>
      <c r="E1227" t="s">
        <v>221</v>
      </c>
      <c r="F1227" t="s">
        <v>152</v>
      </c>
      <c r="G1227" t="s">
        <v>155</v>
      </c>
      <c r="H1227">
        <v>2</v>
      </c>
      <c r="I1227" s="5">
        <v>116.79831932773111</v>
      </c>
      <c r="J1227" s="5">
        <f t="shared" si="19"/>
        <v>233.59663865546221</v>
      </c>
      <c r="K1227" s="6">
        <v>85290</v>
      </c>
      <c r="L1227" s="6" t="s">
        <v>13</v>
      </c>
      <c r="M1227" s="6" t="s">
        <v>27</v>
      </c>
      <c r="N1227" t="s">
        <v>17</v>
      </c>
      <c r="O1227" t="s">
        <v>16</v>
      </c>
    </row>
    <row r="1228" spans="1:15" x14ac:dyDescent="0.45">
      <c r="A1228">
        <v>29590496</v>
      </c>
      <c r="B1228" s="4">
        <v>44091</v>
      </c>
      <c r="C1228">
        <v>4364904</v>
      </c>
      <c r="D1228">
        <v>13397</v>
      </c>
      <c r="E1228" t="s">
        <v>219</v>
      </c>
      <c r="F1228" t="s">
        <v>152</v>
      </c>
      <c r="G1228" t="s">
        <v>155</v>
      </c>
      <c r="H1228">
        <v>3</v>
      </c>
      <c r="I1228" s="5">
        <v>117.63865546218489</v>
      </c>
      <c r="J1228" s="5">
        <f t="shared" si="19"/>
        <v>352.91596638655466</v>
      </c>
      <c r="K1228" s="6" t="s">
        <v>109</v>
      </c>
      <c r="L1228" s="6" t="s">
        <v>21</v>
      </c>
      <c r="M1228" s="6" t="s">
        <v>25</v>
      </c>
      <c r="N1228" t="s">
        <v>17</v>
      </c>
      <c r="O1228" t="s">
        <v>16</v>
      </c>
    </row>
    <row r="1229" spans="1:15" x14ac:dyDescent="0.45">
      <c r="A1229">
        <v>24352132</v>
      </c>
      <c r="B1229" s="4">
        <v>44091</v>
      </c>
      <c r="C1229">
        <v>2856191</v>
      </c>
      <c r="D1229">
        <v>10557</v>
      </c>
      <c r="E1229" t="s">
        <v>215</v>
      </c>
      <c r="F1229" t="s">
        <v>174</v>
      </c>
      <c r="G1229" t="s">
        <v>154</v>
      </c>
      <c r="H1229">
        <v>2</v>
      </c>
      <c r="I1229" s="5">
        <v>132.76470588235296</v>
      </c>
      <c r="J1229" s="5">
        <f t="shared" si="19"/>
        <v>265.52941176470591</v>
      </c>
      <c r="K1229" s="6">
        <v>56759</v>
      </c>
      <c r="L1229" s="6" t="s">
        <v>28</v>
      </c>
      <c r="M1229" s="6" t="s">
        <v>36</v>
      </c>
      <c r="N1229" t="s">
        <v>15</v>
      </c>
      <c r="O1229" t="s">
        <v>16</v>
      </c>
    </row>
    <row r="1230" spans="1:15" x14ac:dyDescent="0.45">
      <c r="A1230">
        <v>24352132</v>
      </c>
      <c r="B1230" s="4">
        <v>44091</v>
      </c>
      <c r="C1230">
        <v>2856191</v>
      </c>
      <c r="D1230">
        <v>12058</v>
      </c>
      <c r="E1230" t="s">
        <v>210</v>
      </c>
      <c r="F1230" t="s">
        <v>151</v>
      </c>
      <c r="G1230" t="s">
        <v>155</v>
      </c>
      <c r="H1230">
        <v>2</v>
      </c>
      <c r="I1230" s="5">
        <v>267.218487394958</v>
      </c>
      <c r="J1230" s="5">
        <f t="shared" si="19"/>
        <v>534.43697478991601</v>
      </c>
      <c r="K1230" s="6">
        <v>56759</v>
      </c>
      <c r="L1230" s="6" t="s">
        <v>28</v>
      </c>
      <c r="M1230" s="6" t="s">
        <v>36</v>
      </c>
      <c r="N1230" t="s">
        <v>15</v>
      </c>
      <c r="O1230" t="s">
        <v>16</v>
      </c>
    </row>
    <row r="1231" spans="1:15" x14ac:dyDescent="0.45">
      <c r="A1231">
        <v>24352132</v>
      </c>
      <c r="B1231" s="4">
        <v>44091</v>
      </c>
      <c r="C1231">
        <v>2856191</v>
      </c>
      <c r="D1231">
        <v>13699</v>
      </c>
      <c r="E1231" t="s">
        <v>223</v>
      </c>
      <c r="F1231" t="s">
        <v>152</v>
      </c>
      <c r="G1231" t="s">
        <v>155</v>
      </c>
      <c r="H1231">
        <v>2</v>
      </c>
      <c r="I1231" s="5">
        <v>119.31932773109244</v>
      </c>
      <c r="J1231" s="5">
        <f t="shared" si="19"/>
        <v>238.63865546218489</v>
      </c>
      <c r="K1231" s="6">
        <v>56759</v>
      </c>
      <c r="L1231" s="6" t="s">
        <v>28</v>
      </c>
      <c r="M1231" s="6" t="s">
        <v>36</v>
      </c>
      <c r="N1231" t="s">
        <v>15</v>
      </c>
      <c r="O1231" t="s">
        <v>16</v>
      </c>
    </row>
    <row r="1232" spans="1:15" x14ac:dyDescent="0.45">
      <c r="A1232">
        <v>53878336</v>
      </c>
      <c r="B1232" s="4">
        <v>44091</v>
      </c>
      <c r="C1232">
        <v>2292993</v>
      </c>
      <c r="D1232">
        <v>11561</v>
      </c>
      <c r="E1232" t="s">
        <v>187</v>
      </c>
      <c r="F1232" t="s">
        <v>150</v>
      </c>
      <c r="G1232" t="s">
        <v>154</v>
      </c>
      <c r="H1232">
        <v>2</v>
      </c>
      <c r="I1232" s="5">
        <v>66.378151260504197</v>
      </c>
      <c r="J1232" s="5">
        <f t="shared" si="19"/>
        <v>132.75630252100839</v>
      </c>
      <c r="K1232" s="6">
        <v>85290</v>
      </c>
      <c r="L1232" s="6" t="s">
        <v>13</v>
      </c>
      <c r="M1232" s="6" t="s">
        <v>27</v>
      </c>
      <c r="N1232" t="s">
        <v>17</v>
      </c>
      <c r="O1232" t="s">
        <v>16</v>
      </c>
    </row>
    <row r="1233" spans="1:15" x14ac:dyDescent="0.45">
      <c r="A1233">
        <v>50661735</v>
      </c>
      <c r="B1233" s="4">
        <v>44090</v>
      </c>
      <c r="C1233">
        <v>1686311</v>
      </c>
      <c r="D1233">
        <v>12849</v>
      </c>
      <c r="E1233" t="s">
        <v>200</v>
      </c>
      <c r="F1233" t="s">
        <v>151</v>
      </c>
      <c r="G1233" t="s">
        <v>154</v>
      </c>
      <c r="H1233">
        <v>2</v>
      </c>
      <c r="I1233" s="5">
        <v>255.45378151260505</v>
      </c>
      <c r="J1233" s="5">
        <f t="shared" si="19"/>
        <v>510.9075630252101</v>
      </c>
      <c r="K1233" s="6" t="s">
        <v>120</v>
      </c>
      <c r="L1233" s="6" t="s">
        <v>21</v>
      </c>
      <c r="M1233" s="6" t="s">
        <v>33</v>
      </c>
      <c r="N1233" t="s">
        <v>35</v>
      </c>
      <c r="O1233" t="s">
        <v>16</v>
      </c>
    </row>
    <row r="1234" spans="1:15" x14ac:dyDescent="0.45">
      <c r="A1234">
        <v>92263467</v>
      </c>
      <c r="B1234" s="4">
        <v>44090</v>
      </c>
      <c r="C1234">
        <v>5724539</v>
      </c>
      <c r="D1234">
        <v>11036</v>
      </c>
      <c r="E1234" t="s">
        <v>227</v>
      </c>
      <c r="F1234" t="s">
        <v>150</v>
      </c>
      <c r="G1234" t="s">
        <v>155</v>
      </c>
      <c r="H1234">
        <v>3</v>
      </c>
      <c r="I1234" s="5">
        <v>68.058823529411768</v>
      </c>
      <c r="J1234" s="5">
        <f t="shared" si="19"/>
        <v>204.1764705882353</v>
      </c>
      <c r="K1234" s="6">
        <v>73235</v>
      </c>
      <c r="L1234" s="6" t="s">
        <v>13</v>
      </c>
      <c r="M1234" s="6" t="s">
        <v>14</v>
      </c>
      <c r="N1234" t="s">
        <v>23</v>
      </c>
      <c r="O1234" t="s">
        <v>26</v>
      </c>
    </row>
    <row r="1235" spans="1:15" x14ac:dyDescent="0.45">
      <c r="A1235">
        <v>32867041</v>
      </c>
      <c r="B1235" s="4">
        <v>44089</v>
      </c>
      <c r="C1235">
        <v>6408752</v>
      </c>
      <c r="D1235">
        <v>12495</v>
      </c>
      <c r="E1235" t="s">
        <v>201</v>
      </c>
      <c r="F1235" t="s">
        <v>151</v>
      </c>
      <c r="G1235" t="s">
        <v>155</v>
      </c>
      <c r="H1235">
        <v>2</v>
      </c>
      <c r="I1235" s="5">
        <v>264.69747899159665</v>
      </c>
      <c r="J1235" s="5">
        <f t="shared" si="19"/>
        <v>529.39495798319331</v>
      </c>
      <c r="K1235" s="6">
        <v>92237</v>
      </c>
      <c r="L1235" s="6" t="s">
        <v>13</v>
      </c>
      <c r="M1235" s="6" t="s">
        <v>27</v>
      </c>
      <c r="N1235" t="s">
        <v>15</v>
      </c>
      <c r="O1235" t="s">
        <v>16</v>
      </c>
    </row>
    <row r="1236" spans="1:15" x14ac:dyDescent="0.45">
      <c r="A1236">
        <v>32867041</v>
      </c>
      <c r="B1236" s="4">
        <v>44089</v>
      </c>
      <c r="C1236">
        <v>6408752</v>
      </c>
      <c r="D1236">
        <v>12725</v>
      </c>
      <c r="E1236" t="s">
        <v>220</v>
      </c>
      <c r="F1236" t="s">
        <v>151</v>
      </c>
      <c r="G1236" t="s">
        <v>154</v>
      </c>
      <c r="H1236">
        <v>2</v>
      </c>
      <c r="I1236" s="5">
        <v>263.85714285714289</v>
      </c>
      <c r="J1236" s="5">
        <f t="shared" si="19"/>
        <v>527.71428571428578</v>
      </c>
      <c r="K1236" s="6">
        <v>92237</v>
      </c>
      <c r="L1236" s="6" t="s">
        <v>13</v>
      </c>
      <c r="M1236" s="6" t="s">
        <v>27</v>
      </c>
      <c r="N1236" t="s">
        <v>15</v>
      </c>
      <c r="O1236" t="s">
        <v>16</v>
      </c>
    </row>
    <row r="1237" spans="1:15" x14ac:dyDescent="0.45">
      <c r="A1237">
        <v>73170334</v>
      </c>
      <c r="B1237" s="4">
        <v>44089</v>
      </c>
      <c r="C1237">
        <v>7252536</v>
      </c>
      <c r="D1237">
        <v>11040</v>
      </c>
      <c r="E1237" t="s">
        <v>191</v>
      </c>
      <c r="F1237" t="s">
        <v>150</v>
      </c>
      <c r="G1237" t="s">
        <v>155</v>
      </c>
      <c r="H1237">
        <v>3</v>
      </c>
      <c r="I1237" s="5">
        <v>65.537815126050418</v>
      </c>
      <c r="J1237" s="5">
        <f t="shared" si="19"/>
        <v>196.61344537815125</v>
      </c>
      <c r="K1237" s="6">
        <v>32676</v>
      </c>
      <c r="L1237" s="6" t="s">
        <v>28</v>
      </c>
      <c r="M1237" s="6" t="s">
        <v>29</v>
      </c>
      <c r="N1237" t="s">
        <v>17</v>
      </c>
      <c r="O1237" t="s">
        <v>18</v>
      </c>
    </row>
    <row r="1238" spans="1:15" x14ac:dyDescent="0.45">
      <c r="A1238">
        <v>32867041</v>
      </c>
      <c r="B1238" s="4">
        <v>44089</v>
      </c>
      <c r="C1238">
        <v>6408752</v>
      </c>
      <c r="D1238">
        <v>10381</v>
      </c>
      <c r="E1238" t="s">
        <v>205</v>
      </c>
      <c r="F1238" t="s">
        <v>174</v>
      </c>
      <c r="G1238" t="s">
        <v>155</v>
      </c>
      <c r="H1238">
        <v>3</v>
      </c>
      <c r="I1238" s="5">
        <v>132.76470588235296</v>
      </c>
      <c r="J1238" s="5">
        <f t="shared" si="19"/>
        <v>398.2941176470589</v>
      </c>
      <c r="K1238" s="6">
        <v>92237</v>
      </c>
      <c r="L1238" s="6" t="s">
        <v>13</v>
      </c>
      <c r="M1238" s="6" t="s">
        <v>27</v>
      </c>
      <c r="N1238" t="s">
        <v>15</v>
      </c>
      <c r="O1238" t="s">
        <v>16</v>
      </c>
    </row>
    <row r="1239" spans="1:15" x14ac:dyDescent="0.45">
      <c r="A1239">
        <v>46820520</v>
      </c>
      <c r="B1239" s="4">
        <v>44089</v>
      </c>
      <c r="C1239">
        <v>1390799</v>
      </c>
      <c r="D1239">
        <v>10352</v>
      </c>
      <c r="E1239" t="s">
        <v>199</v>
      </c>
      <c r="F1239" t="s">
        <v>174</v>
      </c>
      <c r="G1239" t="s">
        <v>154</v>
      </c>
      <c r="H1239">
        <v>2</v>
      </c>
      <c r="I1239" s="5">
        <v>127.72268907563027</v>
      </c>
      <c r="J1239" s="5">
        <f t="shared" si="19"/>
        <v>255.44537815126054</v>
      </c>
      <c r="K1239" s="6">
        <v>39319</v>
      </c>
      <c r="L1239" s="6" t="s">
        <v>21</v>
      </c>
      <c r="M1239" s="6" t="s">
        <v>33</v>
      </c>
      <c r="N1239" t="s">
        <v>23</v>
      </c>
      <c r="O1239" t="s">
        <v>16</v>
      </c>
    </row>
    <row r="1240" spans="1:15" x14ac:dyDescent="0.45">
      <c r="A1240">
        <v>46820520</v>
      </c>
      <c r="B1240" s="4">
        <v>44089</v>
      </c>
      <c r="C1240">
        <v>1390799</v>
      </c>
      <c r="D1240">
        <v>12551</v>
      </c>
      <c r="E1240" t="s">
        <v>217</v>
      </c>
      <c r="F1240" t="s">
        <v>151</v>
      </c>
      <c r="G1240" t="s">
        <v>154</v>
      </c>
      <c r="H1240">
        <v>2</v>
      </c>
      <c r="I1240" s="5">
        <v>259.65546218487395</v>
      </c>
      <c r="J1240" s="5">
        <f t="shared" si="19"/>
        <v>519.31092436974791</v>
      </c>
      <c r="K1240" s="6">
        <v>39319</v>
      </c>
      <c r="L1240" s="6" t="s">
        <v>21</v>
      </c>
      <c r="M1240" s="6" t="s">
        <v>33</v>
      </c>
      <c r="N1240" t="s">
        <v>23</v>
      </c>
      <c r="O1240" t="s">
        <v>16</v>
      </c>
    </row>
    <row r="1241" spans="1:15" x14ac:dyDescent="0.45">
      <c r="A1241">
        <v>94591824</v>
      </c>
      <c r="B1241" s="4">
        <v>44088</v>
      </c>
      <c r="C1241">
        <v>1398002</v>
      </c>
      <c r="D1241">
        <v>10381</v>
      </c>
      <c r="E1241" t="s">
        <v>205</v>
      </c>
      <c r="F1241" t="s">
        <v>174</v>
      </c>
      <c r="G1241" t="s">
        <v>155</v>
      </c>
      <c r="H1241">
        <v>3</v>
      </c>
      <c r="I1241" s="5">
        <v>132.76470588235296</v>
      </c>
      <c r="J1241" s="5">
        <f t="shared" si="19"/>
        <v>398.2941176470589</v>
      </c>
      <c r="K1241" s="6">
        <v>26382</v>
      </c>
      <c r="L1241" s="6" t="s">
        <v>19</v>
      </c>
      <c r="M1241" s="6" t="s">
        <v>20</v>
      </c>
      <c r="N1241" t="s">
        <v>17</v>
      </c>
      <c r="O1241" t="s">
        <v>26</v>
      </c>
    </row>
    <row r="1242" spans="1:15" x14ac:dyDescent="0.45">
      <c r="A1242">
        <v>94591824</v>
      </c>
      <c r="B1242" s="4">
        <v>44088</v>
      </c>
      <c r="C1242">
        <v>1398002</v>
      </c>
      <c r="D1242">
        <v>11518</v>
      </c>
      <c r="E1242" t="s">
        <v>216</v>
      </c>
      <c r="F1242" t="s">
        <v>150</v>
      </c>
      <c r="G1242" t="s">
        <v>154</v>
      </c>
      <c r="H1242">
        <v>3</v>
      </c>
      <c r="I1242" s="5">
        <v>63.016806722689076</v>
      </c>
      <c r="J1242" s="5">
        <f t="shared" si="19"/>
        <v>189.05042016806723</v>
      </c>
      <c r="K1242" s="6">
        <v>26382</v>
      </c>
      <c r="L1242" s="6" t="s">
        <v>19</v>
      </c>
      <c r="M1242" s="6" t="s">
        <v>20</v>
      </c>
      <c r="N1242" t="s">
        <v>17</v>
      </c>
      <c r="O1242" t="s">
        <v>26</v>
      </c>
    </row>
    <row r="1243" spans="1:15" x14ac:dyDescent="0.45">
      <c r="A1243">
        <v>94591824</v>
      </c>
      <c r="B1243" s="4">
        <v>44088</v>
      </c>
      <c r="C1243">
        <v>1398002</v>
      </c>
      <c r="D1243">
        <v>13111</v>
      </c>
      <c r="E1243" t="s">
        <v>178</v>
      </c>
      <c r="F1243" t="s">
        <v>152</v>
      </c>
      <c r="G1243" t="s">
        <v>155</v>
      </c>
      <c r="H1243">
        <v>3</v>
      </c>
      <c r="I1243" s="5">
        <v>113.43697478991598</v>
      </c>
      <c r="J1243" s="5">
        <f t="shared" si="19"/>
        <v>340.31092436974791</v>
      </c>
      <c r="K1243" s="6">
        <v>26382</v>
      </c>
      <c r="L1243" s="6" t="s">
        <v>19</v>
      </c>
      <c r="M1243" s="6" t="s">
        <v>20</v>
      </c>
      <c r="N1243" t="s">
        <v>17</v>
      </c>
      <c r="O1243" t="s">
        <v>26</v>
      </c>
    </row>
    <row r="1244" spans="1:15" x14ac:dyDescent="0.45">
      <c r="A1244">
        <v>29274592</v>
      </c>
      <c r="B1244" s="4">
        <v>44088</v>
      </c>
      <c r="C1244">
        <v>4637089</v>
      </c>
      <c r="D1244">
        <v>12899</v>
      </c>
      <c r="E1244" t="s">
        <v>177</v>
      </c>
      <c r="F1244" t="s">
        <v>151</v>
      </c>
      <c r="G1244" t="s">
        <v>155</v>
      </c>
      <c r="H1244">
        <v>2</v>
      </c>
      <c r="I1244" s="5">
        <v>268.05882352941177</v>
      </c>
      <c r="J1244" s="5">
        <f t="shared" si="19"/>
        <v>536.11764705882354</v>
      </c>
      <c r="K1244" s="6">
        <v>97769</v>
      </c>
      <c r="L1244" s="6" t="s">
        <v>13</v>
      </c>
      <c r="M1244" s="6" t="s">
        <v>27</v>
      </c>
      <c r="N1244" t="s">
        <v>15</v>
      </c>
      <c r="O1244" t="s">
        <v>16</v>
      </c>
    </row>
    <row r="1245" spans="1:15" x14ac:dyDescent="0.45">
      <c r="A1245">
        <v>29274592</v>
      </c>
      <c r="B1245" s="4">
        <v>44088</v>
      </c>
      <c r="C1245">
        <v>4637089</v>
      </c>
      <c r="D1245">
        <v>13651</v>
      </c>
      <c r="E1245" t="s">
        <v>197</v>
      </c>
      <c r="F1245" t="s">
        <v>152</v>
      </c>
      <c r="G1245" t="s">
        <v>154</v>
      </c>
      <c r="H1245">
        <v>3</v>
      </c>
      <c r="I1245" s="5">
        <v>112.5966386554622</v>
      </c>
      <c r="J1245" s="5">
        <f t="shared" si="19"/>
        <v>337.78991596638662</v>
      </c>
      <c r="K1245" s="6">
        <v>97769</v>
      </c>
      <c r="L1245" s="6" t="s">
        <v>13</v>
      </c>
      <c r="M1245" s="6" t="s">
        <v>27</v>
      </c>
      <c r="N1245" t="s">
        <v>15</v>
      </c>
      <c r="O1245" t="s">
        <v>16</v>
      </c>
    </row>
    <row r="1246" spans="1:15" x14ac:dyDescent="0.45">
      <c r="A1246">
        <v>29274592</v>
      </c>
      <c r="B1246" s="4">
        <v>44088</v>
      </c>
      <c r="C1246">
        <v>4637089</v>
      </c>
      <c r="D1246">
        <v>11156</v>
      </c>
      <c r="E1246" t="s">
        <v>193</v>
      </c>
      <c r="F1246" t="s">
        <v>150</v>
      </c>
      <c r="G1246" t="s">
        <v>154</v>
      </c>
      <c r="H1246">
        <v>3</v>
      </c>
      <c r="I1246" s="5">
        <v>74.78151260504201</v>
      </c>
      <c r="J1246" s="5">
        <f t="shared" si="19"/>
        <v>224.34453781512605</v>
      </c>
      <c r="K1246" s="6">
        <v>97769</v>
      </c>
      <c r="L1246" s="6" t="s">
        <v>13</v>
      </c>
      <c r="M1246" s="6" t="s">
        <v>27</v>
      </c>
      <c r="N1246" t="s">
        <v>15</v>
      </c>
      <c r="O1246" t="s">
        <v>16</v>
      </c>
    </row>
    <row r="1247" spans="1:15" x14ac:dyDescent="0.45">
      <c r="A1247">
        <v>77231086</v>
      </c>
      <c r="B1247" s="4">
        <v>44087</v>
      </c>
      <c r="C1247">
        <v>4000895</v>
      </c>
      <c r="D1247">
        <v>11969</v>
      </c>
      <c r="E1247" t="s">
        <v>195</v>
      </c>
      <c r="F1247" t="s">
        <v>150</v>
      </c>
      <c r="G1247" t="s">
        <v>155</v>
      </c>
      <c r="H1247">
        <v>3</v>
      </c>
      <c r="I1247" s="5">
        <v>66.378151260504197</v>
      </c>
      <c r="J1247" s="5">
        <f t="shared" si="19"/>
        <v>199.1344537815126</v>
      </c>
      <c r="K1247" s="6">
        <v>49661</v>
      </c>
      <c r="L1247" s="6" t="s">
        <v>19</v>
      </c>
      <c r="M1247" s="6" t="s">
        <v>20</v>
      </c>
      <c r="N1247" t="s">
        <v>32</v>
      </c>
      <c r="O1247" t="s">
        <v>18</v>
      </c>
    </row>
    <row r="1248" spans="1:15" x14ac:dyDescent="0.45">
      <c r="A1248">
        <v>77231086</v>
      </c>
      <c r="B1248" s="4">
        <v>44087</v>
      </c>
      <c r="C1248">
        <v>4000895</v>
      </c>
      <c r="D1248">
        <v>12735</v>
      </c>
      <c r="E1248" t="s">
        <v>231</v>
      </c>
      <c r="F1248" t="s">
        <v>151</v>
      </c>
      <c r="G1248" t="s">
        <v>155</v>
      </c>
      <c r="H1248">
        <v>3</v>
      </c>
      <c r="I1248" s="5">
        <v>268.05882352941177</v>
      </c>
      <c r="J1248" s="5">
        <f t="shared" si="19"/>
        <v>804.17647058823536</v>
      </c>
      <c r="K1248" s="6">
        <v>49661</v>
      </c>
      <c r="L1248" s="6" t="s">
        <v>19</v>
      </c>
      <c r="M1248" s="6" t="s">
        <v>20</v>
      </c>
      <c r="N1248" t="s">
        <v>32</v>
      </c>
      <c r="O1248" t="s">
        <v>18</v>
      </c>
    </row>
    <row r="1249" spans="1:15" x14ac:dyDescent="0.45">
      <c r="A1249">
        <v>77231086</v>
      </c>
      <c r="B1249" s="4">
        <v>44087</v>
      </c>
      <c r="C1249">
        <v>4000895</v>
      </c>
      <c r="D1249">
        <v>13394</v>
      </c>
      <c r="E1249" t="s">
        <v>214</v>
      </c>
      <c r="F1249" t="s">
        <v>152</v>
      </c>
      <c r="G1249" t="s">
        <v>154</v>
      </c>
      <c r="H1249">
        <v>2</v>
      </c>
      <c r="I1249" s="5">
        <v>123.52100840336136</v>
      </c>
      <c r="J1249" s="5">
        <f t="shared" si="19"/>
        <v>247.04201680672273</v>
      </c>
      <c r="K1249" s="6">
        <v>49661</v>
      </c>
      <c r="L1249" s="6" t="s">
        <v>19</v>
      </c>
      <c r="M1249" s="6" t="s">
        <v>20</v>
      </c>
      <c r="N1249" t="s">
        <v>32</v>
      </c>
      <c r="O1249" t="s">
        <v>18</v>
      </c>
    </row>
    <row r="1250" spans="1:15" x14ac:dyDescent="0.45">
      <c r="A1250">
        <v>68172546</v>
      </c>
      <c r="B1250" s="4">
        <v>44087</v>
      </c>
      <c r="C1250">
        <v>8145717</v>
      </c>
      <c r="D1250">
        <v>11777</v>
      </c>
      <c r="E1250" t="s">
        <v>175</v>
      </c>
      <c r="F1250" t="s">
        <v>150</v>
      </c>
      <c r="G1250" t="s">
        <v>154</v>
      </c>
      <c r="H1250">
        <v>3</v>
      </c>
      <c r="I1250" s="5">
        <v>63.016806722689076</v>
      </c>
      <c r="J1250" s="5">
        <f t="shared" si="19"/>
        <v>189.05042016806723</v>
      </c>
      <c r="K1250" s="6" t="s">
        <v>50</v>
      </c>
      <c r="L1250" s="6" t="s">
        <v>21</v>
      </c>
      <c r="M1250" s="6" t="s">
        <v>22</v>
      </c>
      <c r="N1250" t="s">
        <v>32</v>
      </c>
      <c r="O1250" t="s">
        <v>18</v>
      </c>
    </row>
    <row r="1251" spans="1:15" x14ac:dyDescent="0.45">
      <c r="A1251">
        <v>68172546</v>
      </c>
      <c r="B1251" s="4">
        <v>44087</v>
      </c>
      <c r="C1251">
        <v>8145717</v>
      </c>
      <c r="D1251">
        <v>11400</v>
      </c>
      <c r="E1251" t="s">
        <v>204</v>
      </c>
      <c r="F1251" t="s">
        <v>150</v>
      </c>
      <c r="G1251" t="s">
        <v>155</v>
      </c>
      <c r="H1251">
        <v>3</v>
      </c>
      <c r="I1251" s="5">
        <v>63.857142857142854</v>
      </c>
      <c r="J1251" s="5">
        <f t="shared" si="19"/>
        <v>191.57142857142856</v>
      </c>
      <c r="K1251" s="6" t="s">
        <v>50</v>
      </c>
      <c r="L1251" s="6" t="s">
        <v>21</v>
      </c>
      <c r="M1251" s="6" t="s">
        <v>22</v>
      </c>
      <c r="N1251" t="s">
        <v>32</v>
      </c>
      <c r="O1251" t="s">
        <v>18</v>
      </c>
    </row>
    <row r="1252" spans="1:15" x14ac:dyDescent="0.45">
      <c r="A1252">
        <v>68172546</v>
      </c>
      <c r="B1252" s="4">
        <v>44087</v>
      </c>
      <c r="C1252">
        <v>8145717</v>
      </c>
      <c r="D1252">
        <v>11341</v>
      </c>
      <c r="E1252" t="s">
        <v>185</v>
      </c>
      <c r="F1252" t="s">
        <v>150</v>
      </c>
      <c r="G1252" t="s">
        <v>154</v>
      </c>
      <c r="H1252">
        <v>3</v>
      </c>
      <c r="I1252" s="5">
        <v>63.857142857142854</v>
      </c>
      <c r="J1252" s="5">
        <f t="shared" si="19"/>
        <v>191.57142857142856</v>
      </c>
      <c r="K1252" s="6" t="s">
        <v>50</v>
      </c>
      <c r="L1252" s="6" t="s">
        <v>21</v>
      </c>
      <c r="M1252" s="6" t="s">
        <v>22</v>
      </c>
      <c r="N1252" t="s">
        <v>32</v>
      </c>
      <c r="O1252" t="s">
        <v>18</v>
      </c>
    </row>
    <row r="1253" spans="1:15" x14ac:dyDescent="0.45">
      <c r="A1253">
        <v>68172546</v>
      </c>
      <c r="B1253" s="4">
        <v>44087</v>
      </c>
      <c r="C1253">
        <v>8145717</v>
      </c>
      <c r="D1253">
        <v>11969</v>
      </c>
      <c r="E1253" t="s">
        <v>195</v>
      </c>
      <c r="F1253" t="s">
        <v>150</v>
      </c>
      <c r="G1253" t="s">
        <v>155</v>
      </c>
      <c r="H1253">
        <v>3</v>
      </c>
      <c r="I1253" s="5">
        <v>66.378151260504197</v>
      </c>
      <c r="J1253" s="5">
        <f t="shared" si="19"/>
        <v>199.1344537815126</v>
      </c>
      <c r="K1253" s="6" t="s">
        <v>50</v>
      </c>
      <c r="L1253" s="6" t="s">
        <v>21</v>
      </c>
      <c r="M1253" s="6" t="s">
        <v>22</v>
      </c>
      <c r="N1253" t="s">
        <v>32</v>
      </c>
      <c r="O1253" t="s">
        <v>18</v>
      </c>
    </row>
    <row r="1254" spans="1:15" x14ac:dyDescent="0.45">
      <c r="A1254">
        <v>68172546</v>
      </c>
      <c r="B1254" s="4">
        <v>44087</v>
      </c>
      <c r="C1254">
        <v>8145717</v>
      </c>
      <c r="D1254">
        <v>13355</v>
      </c>
      <c r="E1254" t="s">
        <v>224</v>
      </c>
      <c r="F1254" t="s">
        <v>152</v>
      </c>
      <c r="G1254" t="s">
        <v>154</v>
      </c>
      <c r="H1254">
        <v>2</v>
      </c>
      <c r="I1254" s="5">
        <v>123.52100840336136</v>
      </c>
      <c r="J1254" s="5">
        <f t="shared" si="19"/>
        <v>247.04201680672273</v>
      </c>
      <c r="K1254" s="6" t="s">
        <v>50</v>
      </c>
      <c r="L1254" s="6" t="s">
        <v>21</v>
      </c>
      <c r="M1254" s="6" t="s">
        <v>22</v>
      </c>
      <c r="N1254" t="s">
        <v>32</v>
      </c>
      <c r="O1254" t="s">
        <v>18</v>
      </c>
    </row>
    <row r="1255" spans="1:15" x14ac:dyDescent="0.45">
      <c r="A1255">
        <v>23807540</v>
      </c>
      <c r="B1255" s="4">
        <v>44087</v>
      </c>
      <c r="C1255">
        <v>8503364</v>
      </c>
      <c r="D1255">
        <v>11733</v>
      </c>
      <c r="E1255" t="s">
        <v>182</v>
      </c>
      <c r="F1255" t="s">
        <v>150</v>
      </c>
      <c r="G1255" t="s">
        <v>155</v>
      </c>
      <c r="H1255">
        <v>3</v>
      </c>
      <c r="I1255" s="5">
        <v>73.100840336134453</v>
      </c>
      <c r="J1255" s="5">
        <f t="shared" si="19"/>
        <v>219.30252100840335</v>
      </c>
      <c r="K1255" s="6" t="s">
        <v>97</v>
      </c>
      <c r="L1255" s="6" t="s">
        <v>21</v>
      </c>
      <c r="M1255" s="6" t="s">
        <v>22</v>
      </c>
      <c r="N1255" t="s">
        <v>17</v>
      </c>
      <c r="O1255" t="s">
        <v>16</v>
      </c>
    </row>
    <row r="1256" spans="1:15" x14ac:dyDescent="0.45">
      <c r="A1256">
        <v>51240273</v>
      </c>
      <c r="B1256" s="4">
        <v>44086</v>
      </c>
      <c r="C1256">
        <v>6544119</v>
      </c>
      <c r="D1256">
        <v>12634</v>
      </c>
      <c r="E1256" t="s">
        <v>202</v>
      </c>
      <c r="F1256" t="s">
        <v>151</v>
      </c>
      <c r="G1256" t="s">
        <v>154</v>
      </c>
      <c r="H1256">
        <v>1</v>
      </c>
      <c r="I1256" s="5">
        <v>265.53781512605042</v>
      </c>
      <c r="J1256" s="5">
        <f t="shared" si="19"/>
        <v>265.53781512605042</v>
      </c>
      <c r="K1256" s="6">
        <v>86899</v>
      </c>
      <c r="L1256" s="6" t="s">
        <v>13</v>
      </c>
      <c r="M1256" s="6" t="s">
        <v>27</v>
      </c>
      <c r="N1256" t="s">
        <v>32</v>
      </c>
      <c r="O1256" t="s">
        <v>16</v>
      </c>
    </row>
    <row r="1257" spans="1:15" x14ac:dyDescent="0.45">
      <c r="A1257">
        <v>51240273</v>
      </c>
      <c r="B1257" s="4">
        <v>44086</v>
      </c>
      <c r="C1257">
        <v>6544119</v>
      </c>
      <c r="D1257">
        <v>10381</v>
      </c>
      <c r="E1257" t="s">
        <v>205</v>
      </c>
      <c r="F1257" t="s">
        <v>174</v>
      </c>
      <c r="G1257" t="s">
        <v>155</v>
      </c>
      <c r="H1257">
        <v>3</v>
      </c>
      <c r="I1257" s="5">
        <v>132.76470588235296</v>
      </c>
      <c r="J1257" s="5">
        <f t="shared" si="19"/>
        <v>398.2941176470589</v>
      </c>
      <c r="K1257" s="6">
        <v>86899</v>
      </c>
      <c r="L1257" s="6" t="s">
        <v>13</v>
      </c>
      <c r="M1257" s="6" t="s">
        <v>27</v>
      </c>
      <c r="N1257" t="s">
        <v>32</v>
      </c>
      <c r="O1257" t="s">
        <v>16</v>
      </c>
    </row>
    <row r="1258" spans="1:15" x14ac:dyDescent="0.45">
      <c r="A1258">
        <v>65657449</v>
      </c>
      <c r="B1258" s="4">
        <v>44086</v>
      </c>
      <c r="C1258">
        <v>7052188</v>
      </c>
      <c r="D1258">
        <v>11431</v>
      </c>
      <c r="E1258" t="s">
        <v>209</v>
      </c>
      <c r="F1258" t="s">
        <v>150</v>
      </c>
      <c r="G1258" t="s">
        <v>155</v>
      </c>
      <c r="H1258">
        <v>2</v>
      </c>
      <c r="I1258" s="5">
        <v>63.857142857142854</v>
      </c>
      <c r="J1258" s="5">
        <f t="shared" si="19"/>
        <v>127.71428571428571</v>
      </c>
      <c r="K1258" s="6" t="s">
        <v>55</v>
      </c>
      <c r="L1258" s="6" t="s">
        <v>21</v>
      </c>
      <c r="M1258" s="6" t="s">
        <v>25</v>
      </c>
      <c r="N1258" t="s">
        <v>17</v>
      </c>
      <c r="O1258" t="s">
        <v>18</v>
      </c>
    </row>
    <row r="1259" spans="1:15" x14ac:dyDescent="0.45">
      <c r="A1259">
        <v>65657449</v>
      </c>
      <c r="B1259" s="4">
        <v>44086</v>
      </c>
      <c r="C1259">
        <v>7052188</v>
      </c>
      <c r="D1259">
        <v>13394</v>
      </c>
      <c r="E1259" t="s">
        <v>214</v>
      </c>
      <c r="F1259" t="s">
        <v>152</v>
      </c>
      <c r="G1259" t="s">
        <v>154</v>
      </c>
      <c r="H1259">
        <v>2</v>
      </c>
      <c r="I1259" s="5">
        <v>123.52100840336136</v>
      </c>
      <c r="J1259" s="5">
        <f t="shared" si="19"/>
        <v>247.04201680672273</v>
      </c>
      <c r="K1259" s="6" t="s">
        <v>55</v>
      </c>
      <c r="L1259" s="6" t="s">
        <v>21</v>
      </c>
      <c r="M1259" s="6" t="s">
        <v>25</v>
      </c>
      <c r="N1259" t="s">
        <v>17</v>
      </c>
      <c r="O1259" t="s">
        <v>18</v>
      </c>
    </row>
    <row r="1260" spans="1:15" x14ac:dyDescent="0.45">
      <c r="A1260">
        <v>65657449</v>
      </c>
      <c r="B1260" s="4">
        <v>44086</v>
      </c>
      <c r="C1260">
        <v>7052188</v>
      </c>
      <c r="D1260">
        <v>13320</v>
      </c>
      <c r="E1260" t="s">
        <v>225</v>
      </c>
      <c r="F1260" t="s">
        <v>152</v>
      </c>
      <c r="G1260" t="s">
        <v>154</v>
      </c>
      <c r="H1260">
        <v>2</v>
      </c>
      <c r="I1260" s="5">
        <v>110.07563025210085</v>
      </c>
      <c r="J1260" s="5">
        <f t="shared" si="19"/>
        <v>220.1512605042017</v>
      </c>
      <c r="K1260" s="6" t="s">
        <v>55</v>
      </c>
      <c r="L1260" s="6" t="s">
        <v>21</v>
      </c>
      <c r="M1260" s="6" t="s">
        <v>25</v>
      </c>
      <c r="N1260" t="s">
        <v>17</v>
      </c>
      <c r="O1260" t="s">
        <v>18</v>
      </c>
    </row>
    <row r="1261" spans="1:15" x14ac:dyDescent="0.45">
      <c r="A1261">
        <v>28113882</v>
      </c>
      <c r="B1261" s="4">
        <v>44086</v>
      </c>
      <c r="C1261">
        <v>4402047</v>
      </c>
      <c r="D1261">
        <v>10561</v>
      </c>
      <c r="E1261" t="s">
        <v>194</v>
      </c>
      <c r="F1261" t="s">
        <v>174</v>
      </c>
      <c r="G1261" t="s">
        <v>154</v>
      </c>
      <c r="H1261">
        <v>2</v>
      </c>
      <c r="I1261" s="5">
        <v>133.60504201680675</v>
      </c>
      <c r="J1261" s="5">
        <f t="shared" si="19"/>
        <v>267.2100840336135</v>
      </c>
      <c r="K1261" s="6">
        <v>72250</v>
      </c>
      <c r="L1261" s="6" t="s">
        <v>13</v>
      </c>
      <c r="M1261" s="6" t="s">
        <v>14</v>
      </c>
      <c r="N1261" t="s">
        <v>17</v>
      </c>
      <c r="O1261" t="s">
        <v>16</v>
      </c>
    </row>
    <row r="1262" spans="1:15" x14ac:dyDescent="0.45">
      <c r="A1262">
        <v>18037136</v>
      </c>
      <c r="B1262" s="4">
        <v>44086</v>
      </c>
      <c r="C1262">
        <v>9061669</v>
      </c>
      <c r="D1262">
        <v>10381</v>
      </c>
      <c r="E1262" t="s">
        <v>205</v>
      </c>
      <c r="F1262" t="s">
        <v>174</v>
      </c>
      <c r="G1262" t="s">
        <v>155</v>
      </c>
      <c r="H1262">
        <v>3</v>
      </c>
      <c r="I1262" s="5">
        <v>132.76470588235296</v>
      </c>
      <c r="J1262" s="5">
        <f t="shared" si="19"/>
        <v>398.2941176470589</v>
      </c>
      <c r="K1262" s="6">
        <v>61476</v>
      </c>
      <c r="L1262" s="6" t="s">
        <v>28</v>
      </c>
      <c r="M1262" s="6" t="s">
        <v>39</v>
      </c>
      <c r="N1262" t="s">
        <v>15</v>
      </c>
      <c r="O1262" t="s">
        <v>16</v>
      </c>
    </row>
    <row r="1263" spans="1:15" x14ac:dyDescent="0.45">
      <c r="A1263">
        <v>18037136</v>
      </c>
      <c r="B1263" s="4">
        <v>44086</v>
      </c>
      <c r="C1263">
        <v>9061669</v>
      </c>
      <c r="D1263">
        <v>11310</v>
      </c>
      <c r="E1263" t="s">
        <v>211</v>
      </c>
      <c r="F1263" t="s">
        <v>150</v>
      </c>
      <c r="G1263" t="s">
        <v>154</v>
      </c>
      <c r="H1263">
        <v>2</v>
      </c>
      <c r="I1263" s="5">
        <v>71.420168067226896</v>
      </c>
      <c r="J1263" s="5">
        <f t="shared" si="19"/>
        <v>142.84033613445379</v>
      </c>
      <c r="K1263" s="6">
        <v>61476</v>
      </c>
      <c r="L1263" s="6" t="s">
        <v>28</v>
      </c>
      <c r="M1263" s="6" t="s">
        <v>39</v>
      </c>
      <c r="N1263" t="s">
        <v>15</v>
      </c>
      <c r="O1263" t="s">
        <v>16</v>
      </c>
    </row>
    <row r="1264" spans="1:15" x14ac:dyDescent="0.45">
      <c r="A1264">
        <v>18037136</v>
      </c>
      <c r="B1264" s="4">
        <v>44086</v>
      </c>
      <c r="C1264">
        <v>9061669</v>
      </c>
      <c r="D1264">
        <v>13337</v>
      </c>
      <c r="E1264" t="s">
        <v>198</v>
      </c>
      <c r="F1264" t="s">
        <v>152</v>
      </c>
      <c r="G1264" t="s">
        <v>154</v>
      </c>
      <c r="H1264">
        <v>2</v>
      </c>
      <c r="I1264" s="5">
        <v>118.47899159663866</v>
      </c>
      <c r="J1264" s="5">
        <f t="shared" si="19"/>
        <v>236.95798319327733</v>
      </c>
      <c r="K1264" s="6">
        <v>61476</v>
      </c>
      <c r="L1264" s="6" t="s">
        <v>28</v>
      </c>
      <c r="M1264" s="6" t="s">
        <v>39</v>
      </c>
      <c r="N1264" t="s">
        <v>15</v>
      </c>
      <c r="O1264" t="s">
        <v>16</v>
      </c>
    </row>
    <row r="1265" spans="1:15" x14ac:dyDescent="0.45">
      <c r="A1265">
        <v>19923814</v>
      </c>
      <c r="B1265" s="4">
        <v>44085</v>
      </c>
      <c r="C1265">
        <v>8009031</v>
      </c>
      <c r="D1265">
        <v>12899</v>
      </c>
      <c r="E1265" t="s">
        <v>177</v>
      </c>
      <c r="F1265" t="s">
        <v>151</v>
      </c>
      <c r="G1265" t="s">
        <v>155</v>
      </c>
      <c r="H1265">
        <v>1</v>
      </c>
      <c r="I1265" s="5">
        <v>268.05882352941177</v>
      </c>
      <c r="J1265" s="5">
        <f t="shared" si="19"/>
        <v>268.05882352941177</v>
      </c>
      <c r="K1265" s="6">
        <v>79650</v>
      </c>
      <c r="L1265" s="6" t="s">
        <v>13</v>
      </c>
      <c r="M1265" s="6" t="s">
        <v>14</v>
      </c>
      <c r="N1265" t="s">
        <v>32</v>
      </c>
      <c r="O1265" t="s">
        <v>16</v>
      </c>
    </row>
    <row r="1266" spans="1:15" x14ac:dyDescent="0.45">
      <c r="A1266">
        <v>90657740</v>
      </c>
      <c r="B1266" s="4">
        <v>44085</v>
      </c>
      <c r="C1266">
        <v>4381557</v>
      </c>
      <c r="D1266">
        <v>10430</v>
      </c>
      <c r="E1266" t="s">
        <v>176</v>
      </c>
      <c r="F1266" t="s">
        <v>174</v>
      </c>
      <c r="G1266" t="s">
        <v>155</v>
      </c>
      <c r="H1266">
        <v>3</v>
      </c>
      <c r="I1266" s="5">
        <v>140.32773109243698</v>
      </c>
      <c r="J1266" s="5">
        <f t="shared" si="19"/>
        <v>420.98319327731093</v>
      </c>
      <c r="K1266" s="6">
        <v>37115</v>
      </c>
      <c r="L1266" s="6" t="s">
        <v>19</v>
      </c>
      <c r="M1266" s="6" t="s">
        <v>20</v>
      </c>
      <c r="N1266" t="s">
        <v>32</v>
      </c>
      <c r="O1266" t="s">
        <v>30</v>
      </c>
    </row>
    <row r="1267" spans="1:15" x14ac:dyDescent="0.45">
      <c r="A1267">
        <v>90657740</v>
      </c>
      <c r="B1267" s="4">
        <v>44085</v>
      </c>
      <c r="C1267">
        <v>4381557</v>
      </c>
      <c r="D1267">
        <v>10557</v>
      </c>
      <c r="E1267" t="s">
        <v>215</v>
      </c>
      <c r="F1267" t="s">
        <v>174</v>
      </c>
      <c r="G1267" t="s">
        <v>154</v>
      </c>
      <c r="H1267">
        <v>3</v>
      </c>
      <c r="I1267" s="5">
        <v>132.76470588235296</v>
      </c>
      <c r="J1267" s="5">
        <f t="shared" si="19"/>
        <v>398.2941176470589</v>
      </c>
      <c r="K1267" s="6">
        <v>37115</v>
      </c>
      <c r="L1267" s="6" t="s">
        <v>19</v>
      </c>
      <c r="M1267" s="6" t="s">
        <v>20</v>
      </c>
      <c r="N1267" t="s">
        <v>32</v>
      </c>
      <c r="O1267" t="s">
        <v>30</v>
      </c>
    </row>
    <row r="1268" spans="1:15" x14ac:dyDescent="0.45">
      <c r="A1268">
        <v>90657740</v>
      </c>
      <c r="B1268" s="4">
        <v>44085</v>
      </c>
      <c r="C1268">
        <v>4381557</v>
      </c>
      <c r="D1268">
        <v>11400</v>
      </c>
      <c r="E1268" t="s">
        <v>204</v>
      </c>
      <c r="F1268" t="s">
        <v>150</v>
      </c>
      <c r="G1268" t="s">
        <v>155</v>
      </c>
      <c r="H1268">
        <v>3</v>
      </c>
      <c r="I1268" s="5">
        <v>63.857142857142854</v>
      </c>
      <c r="J1268" s="5">
        <f t="shared" si="19"/>
        <v>191.57142857142856</v>
      </c>
      <c r="K1268" s="6">
        <v>37115</v>
      </c>
      <c r="L1268" s="6" t="s">
        <v>19</v>
      </c>
      <c r="M1268" s="6" t="s">
        <v>20</v>
      </c>
      <c r="N1268" t="s">
        <v>32</v>
      </c>
      <c r="O1268" t="s">
        <v>30</v>
      </c>
    </row>
    <row r="1269" spans="1:15" x14ac:dyDescent="0.45">
      <c r="A1269">
        <v>65178182</v>
      </c>
      <c r="B1269" s="4">
        <v>44085</v>
      </c>
      <c r="C1269">
        <v>6787533</v>
      </c>
      <c r="D1269">
        <v>13071</v>
      </c>
      <c r="E1269" t="s">
        <v>180</v>
      </c>
      <c r="F1269" t="s">
        <v>152</v>
      </c>
      <c r="G1269" t="s">
        <v>154</v>
      </c>
      <c r="H1269">
        <v>3</v>
      </c>
      <c r="I1269" s="5">
        <v>122.68067226890757</v>
      </c>
      <c r="J1269" s="5">
        <f t="shared" si="19"/>
        <v>368.0420168067227</v>
      </c>
      <c r="K1269" s="6">
        <v>16727</v>
      </c>
      <c r="L1269" s="6" t="s">
        <v>21</v>
      </c>
      <c r="M1269" s="6" t="s">
        <v>31</v>
      </c>
      <c r="N1269" t="s">
        <v>35</v>
      </c>
      <c r="O1269" t="s">
        <v>18</v>
      </c>
    </row>
    <row r="1270" spans="1:15" x14ac:dyDescent="0.45">
      <c r="A1270">
        <v>65178182</v>
      </c>
      <c r="B1270" s="4">
        <v>44085</v>
      </c>
      <c r="C1270">
        <v>6787533</v>
      </c>
      <c r="D1270">
        <v>13230</v>
      </c>
      <c r="E1270" t="s">
        <v>207</v>
      </c>
      <c r="F1270" t="s">
        <v>152</v>
      </c>
      <c r="G1270" t="s">
        <v>155</v>
      </c>
      <c r="H1270">
        <v>3</v>
      </c>
      <c r="I1270" s="5">
        <v>112.5966386554622</v>
      </c>
      <c r="J1270" s="5">
        <f t="shared" si="19"/>
        <v>337.78991596638662</v>
      </c>
      <c r="K1270" s="6">
        <v>16727</v>
      </c>
      <c r="L1270" s="6" t="s">
        <v>21</v>
      </c>
      <c r="M1270" s="6" t="s">
        <v>31</v>
      </c>
      <c r="N1270" t="s">
        <v>35</v>
      </c>
      <c r="O1270" t="s">
        <v>18</v>
      </c>
    </row>
    <row r="1271" spans="1:15" x14ac:dyDescent="0.45">
      <c r="A1271">
        <v>66935021</v>
      </c>
      <c r="B1271" s="4">
        <v>44084</v>
      </c>
      <c r="C1271">
        <v>1407721</v>
      </c>
      <c r="D1271">
        <v>13230</v>
      </c>
      <c r="E1271" t="s">
        <v>207</v>
      </c>
      <c r="F1271" t="s">
        <v>152</v>
      </c>
      <c r="G1271" t="s">
        <v>155</v>
      </c>
      <c r="H1271">
        <v>3</v>
      </c>
      <c r="I1271" s="5">
        <v>112.5966386554622</v>
      </c>
      <c r="J1271" s="5">
        <f t="shared" si="19"/>
        <v>337.78991596638662</v>
      </c>
      <c r="K1271" s="6">
        <v>83714</v>
      </c>
      <c r="L1271" s="6" t="s">
        <v>13</v>
      </c>
      <c r="M1271" s="6" t="s">
        <v>27</v>
      </c>
      <c r="N1271" t="s">
        <v>32</v>
      </c>
      <c r="O1271" t="s">
        <v>18</v>
      </c>
    </row>
    <row r="1272" spans="1:15" x14ac:dyDescent="0.45">
      <c r="A1272">
        <v>66935021</v>
      </c>
      <c r="B1272" s="4">
        <v>44084</v>
      </c>
      <c r="C1272">
        <v>1407721</v>
      </c>
      <c r="D1272">
        <v>10561</v>
      </c>
      <c r="E1272" t="s">
        <v>194</v>
      </c>
      <c r="F1272" t="s">
        <v>174</v>
      </c>
      <c r="G1272" t="s">
        <v>154</v>
      </c>
      <c r="H1272">
        <v>2</v>
      </c>
      <c r="I1272" s="5">
        <v>133.60504201680675</v>
      </c>
      <c r="J1272" s="5">
        <f t="shared" si="19"/>
        <v>267.2100840336135</v>
      </c>
      <c r="K1272" s="6">
        <v>83714</v>
      </c>
      <c r="L1272" s="6" t="s">
        <v>13</v>
      </c>
      <c r="M1272" s="6" t="s">
        <v>27</v>
      </c>
      <c r="N1272" t="s">
        <v>32</v>
      </c>
      <c r="O1272" t="s">
        <v>18</v>
      </c>
    </row>
    <row r="1273" spans="1:15" x14ac:dyDescent="0.45">
      <c r="A1273">
        <v>38344309</v>
      </c>
      <c r="B1273" s="4">
        <v>44084</v>
      </c>
      <c r="C1273">
        <v>3926586</v>
      </c>
      <c r="D1273">
        <v>12499</v>
      </c>
      <c r="E1273" t="s">
        <v>183</v>
      </c>
      <c r="F1273" t="s">
        <v>151</v>
      </c>
      <c r="G1273" t="s">
        <v>155</v>
      </c>
      <c r="H1273">
        <v>2</v>
      </c>
      <c r="I1273" s="5">
        <v>248.73109243697482</v>
      </c>
      <c r="J1273" s="5">
        <f t="shared" si="19"/>
        <v>497.46218487394964</v>
      </c>
      <c r="K1273" s="6">
        <v>65510</v>
      </c>
      <c r="L1273" s="6" t="s">
        <v>28</v>
      </c>
      <c r="M1273" s="6" t="s">
        <v>39</v>
      </c>
      <c r="N1273" t="s">
        <v>23</v>
      </c>
      <c r="O1273" t="s">
        <v>16</v>
      </c>
    </row>
    <row r="1274" spans="1:15" x14ac:dyDescent="0.45">
      <c r="A1274">
        <v>38344309</v>
      </c>
      <c r="B1274" s="4">
        <v>44084</v>
      </c>
      <c r="C1274">
        <v>3926586</v>
      </c>
      <c r="D1274">
        <v>12495</v>
      </c>
      <c r="E1274" t="s">
        <v>201</v>
      </c>
      <c r="F1274" t="s">
        <v>151</v>
      </c>
      <c r="G1274" t="s">
        <v>155</v>
      </c>
      <c r="H1274">
        <v>3</v>
      </c>
      <c r="I1274" s="5">
        <v>264.69747899159665</v>
      </c>
      <c r="J1274" s="5">
        <f t="shared" si="19"/>
        <v>794.09243697478996</v>
      </c>
      <c r="K1274" s="6">
        <v>65510</v>
      </c>
      <c r="L1274" s="6" t="s">
        <v>28</v>
      </c>
      <c r="M1274" s="6" t="s">
        <v>39</v>
      </c>
      <c r="N1274" t="s">
        <v>23</v>
      </c>
      <c r="O1274" t="s">
        <v>16</v>
      </c>
    </row>
    <row r="1275" spans="1:15" x14ac:dyDescent="0.45">
      <c r="A1275">
        <v>38344309</v>
      </c>
      <c r="B1275" s="4">
        <v>44084</v>
      </c>
      <c r="C1275">
        <v>3926586</v>
      </c>
      <c r="D1275">
        <v>13230</v>
      </c>
      <c r="E1275" t="s">
        <v>207</v>
      </c>
      <c r="F1275" t="s">
        <v>152</v>
      </c>
      <c r="G1275" t="s">
        <v>155</v>
      </c>
      <c r="H1275">
        <v>3</v>
      </c>
      <c r="I1275" s="5">
        <v>112.5966386554622</v>
      </c>
      <c r="J1275" s="5">
        <f t="shared" si="19"/>
        <v>337.78991596638662</v>
      </c>
      <c r="K1275" s="6">
        <v>65510</v>
      </c>
      <c r="L1275" s="6" t="s">
        <v>28</v>
      </c>
      <c r="M1275" s="6" t="s">
        <v>39</v>
      </c>
      <c r="N1275" t="s">
        <v>23</v>
      </c>
      <c r="O1275" t="s">
        <v>16</v>
      </c>
    </row>
    <row r="1276" spans="1:15" x14ac:dyDescent="0.45">
      <c r="A1276">
        <v>86752125</v>
      </c>
      <c r="B1276" s="4">
        <v>44084</v>
      </c>
      <c r="C1276">
        <v>5724539</v>
      </c>
      <c r="D1276">
        <v>13111</v>
      </c>
      <c r="E1276" t="s">
        <v>178</v>
      </c>
      <c r="F1276" t="s">
        <v>152</v>
      </c>
      <c r="G1276" t="s">
        <v>155</v>
      </c>
      <c r="H1276">
        <v>2</v>
      </c>
      <c r="I1276" s="5">
        <v>113.43697478991598</v>
      </c>
      <c r="J1276" s="5">
        <f t="shared" si="19"/>
        <v>226.87394957983196</v>
      </c>
      <c r="K1276" s="6">
        <v>73235</v>
      </c>
      <c r="L1276" s="6" t="s">
        <v>13</v>
      </c>
      <c r="M1276" s="6" t="s">
        <v>14</v>
      </c>
      <c r="N1276" t="s">
        <v>23</v>
      </c>
      <c r="O1276" t="s">
        <v>18</v>
      </c>
    </row>
    <row r="1277" spans="1:15" x14ac:dyDescent="0.45">
      <c r="A1277">
        <v>66935021</v>
      </c>
      <c r="B1277" s="4">
        <v>44084</v>
      </c>
      <c r="C1277">
        <v>1407721</v>
      </c>
      <c r="D1277">
        <v>13111</v>
      </c>
      <c r="E1277" t="s">
        <v>178</v>
      </c>
      <c r="F1277" t="s">
        <v>152</v>
      </c>
      <c r="G1277" t="s">
        <v>155</v>
      </c>
      <c r="H1277">
        <v>2</v>
      </c>
      <c r="I1277" s="5">
        <v>113.43697478991598</v>
      </c>
      <c r="J1277" s="5">
        <f t="shared" si="19"/>
        <v>226.87394957983196</v>
      </c>
      <c r="K1277" s="6">
        <v>83714</v>
      </c>
      <c r="L1277" s="6" t="s">
        <v>13</v>
      </c>
      <c r="M1277" s="6" t="s">
        <v>27</v>
      </c>
      <c r="N1277" t="s">
        <v>32</v>
      </c>
      <c r="O1277" t="s">
        <v>18</v>
      </c>
    </row>
    <row r="1278" spans="1:15" x14ac:dyDescent="0.45">
      <c r="A1278">
        <v>29440959</v>
      </c>
      <c r="B1278" s="4">
        <v>44084</v>
      </c>
      <c r="C1278">
        <v>8874329</v>
      </c>
      <c r="D1278">
        <v>13302</v>
      </c>
      <c r="E1278" t="s">
        <v>203</v>
      </c>
      <c r="F1278" t="s">
        <v>152</v>
      </c>
      <c r="G1278" t="s">
        <v>155</v>
      </c>
      <c r="H1278">
        <v>3</v>
      </c>
      <c r="I1278" s="5">
        <v>121.00000000000001</v>
      </c>
      <c r="J1278" s="5">
        <f t="shared" si="19"/>
        <v>363.00000000000006</v>
      </c>
      <c r="K1278" s="6">
        <v>14547</v>
      </c>
      <c r="L1278" s="6" t="s">
        <v>21</v>
      </c>
      <c r="M1278" s="6" t="s">
        <v>31</v>
      </c>
      <c r="N1278" t="s">
        <v>17</v>
      </c>
      <c r="O1278" t="s">
        <v>16</v>
      </c>
    </row>
    <row r="1279" spans="1:15" x14ac:dyDescent="0.45">
      <c r="A1279">
        <v>19191127</v>
      </c>
      <c r="B1279" s="4">
        <v>44084</v>
      </c>
      <c r="C1279">
        <v>2042457</v>
      </c>
      <c r="D1279">
        <v>12058</v>
      </c>
      <c r="E1279" t="s">
        <v>210</v>
      </c>
      <c r="F1279" t="s">
        <v>151</v>
      </c>
      <c r="G1279" t="s">
        <v>155</v>
      </c>
      <c r="H1279">
        <v>3</v>
      </c>
      <c r="I1279" s="5">
        <v>267.218487394958</v>
      </c>
      <c r="J1279" s="5">
        <f t="shared" si="19"/>
        <v>801.65546218487407</v>
      </c>
      <c r="K1279" s="6">
        <v>17192</v>
      </c>
      <c r="L1279" s="6" t="s">
        <v>19</v>
      </c>
      <c r="M1279" s="6" t="s">
        <v>47</v>
      </c>
      <c r="N1279" t="s">
        <v>35</v>
      </c>
      <c r="O1279" t="s">
        <v>16</v>
      </c>
    </row>
    <row r="1280" spans="1:15" x14ac:dyDescent="0.45">
      <c r="A1280">
        <v>88601822</v>
      </c>
      <c r="B1280" s="4">
        <v>44083</v>
      </c>
      <c r="C1280">
        <v>1920133</v>
      </c>
      <c r="D1280">
        <v>10181</v>
      </c>
      <c r="E1280" t="s">
        <v>189</v>
      </c>
      <c r="F1280" t="s">
        <v>174</v>
      </c>
      <c r="G1280" t="s">
        <v>154</v>
      </c>
      <c r="H1280">
        <v>2</v>
      </c>
      <c r="I1280" s="5">
        <v>134.44537815126051</v>
      </c>
      <c r="J1280" s="5">
        <f t="shared" si="19"/>
        <v>268.89075630252103</v>
      </c>
      <c r="K1280" s="6">
        <v>48703</v>
      </c>
      <c r="L1280" s="6" t="s">
        <v>28</v>
      </c>
      <c r="M1280" s="6" t="s">
        <v>29</v>
      </c>
      <c r="N1280" t="s">
        <v>35</v>
      </c>
      <c r="O1280" t="s">
        <v>30</v>
      </c>
    </row>
    <row r="1281" spans="1:15" x14ac:dyDescent="0.45">
      <c r="A1281">
        <v>88601822</v>
      </c>
      <c r="B1281" s="4">
        <v>44083</v>
      </c>
      <c r="C1281">
        <v>1920133</v>
      </c>
      <c r="D1281">
        <v>10198</v>
      </c>
      <c r="E1281" t="s">
        <v>222</v>
      </c>
      <c r="F1281" t="s">
        <v>174</v>
      </c>
      <c r="G1281" t="s">
        <v>155</v>
      </c>
      <c r="H1281">
        <v>3</v>
      </c>
      <c r="I1281" s="5">
        <v>130.24369747899161</v>
      </c>
      <c r="J1281" s="5">
        <f t="shared" si="19"/>
        <v>390.73109243697479</v>
      </c>
      <c r="K1281" s="6">
        <v>48703</v>
      </c>
      <c r="L1281" s="6" t="s">
        <v>28</v>
      </c>
      <c r="M1281" s="6" t="s">
        <v>29</v>
      </c>
      <c r="N1281" t="s">
        <v>35</v>
      </c>
      <c r="O1281" t="s">
        <v>30</v>
      </c>
    </row>
    <row r="1282" spans="1:15" x14ac:dyDescent="0.45">
      <c r="A1282">
        <v>88601822</v>
      </c>
      <c r="B1282" s="4">
        <v>44083</v>
      </c>
      <c r="C1282">
        <v>1920133</v>
      </c>
      <c r="D1282">
        <v>12551</v>
      </c>
      <c r="E1282" t="s">
        <v>217</v>
      </c>
      <c r="F1282" t="s">
        <v>151</v>
      </c>
      <c r="G1282" t="s">
        <v>154</v>
      </c>
      <c r="H1282">
        <v>3</v>
      </c>
      <c r="I1282" s="5">
        <v>259.65546218487395</v>
      </c>
      <c r="J1282" s="5">
        <f t="shared" ref="J1282:J1345" si="20">H1282*I1282</f>
        <v>778.96638655462186</v>
      </c>
      <c r="K1282" s="6">
        <v>48703</v>
      </c>
      <c r="L1282" s="6" t="s">
        <v>28</v>
      </c>
      <c r="M1282" s="6" t="s">
        <v>29</v>
      </c>
      <c r="N1282" t="s">
        <v>35</v>
      </c>
      <c r="O1282" t="s">
        <v>30</v>
      </c>
    </row>
    <row r="1283" spans="1:15" x14ac:dyDescent="0.45">
      <c r="A1283">
        <v>25627811</v>
      </c>
      <c r="B1283" s="4">
        <v>44083</v>
      </c>
      <c r="C1283">
        <v>5593475</v>
      </c>
      <c r="D1283">
        <v>13583</v>
      </c>
      <c r="E1283" t="s">
        <v>184</v>
      </c>
      <c r="F1283" t="s">
        <v>152</v>
      </c>
      <c r="G1283" t="s">
        <v>154</v>
      </c>
      <c r="H1283">
        <v>2</v>
      </c>
      <c r="I1283" s="5">
        <v>110.07563025210085</v>
      </c>
      <c r="J1283" s="5">
        <f t="shared" si="20"/>
        <v>220.1512605042017</v>
      </c>
      <c r="K1283" s="6">
        <v>67157</v>
      </c>
      <c r="L1283" s="6" t="s">
        <v>28</v>
      </c>
      <c r="M1283" s="6" t="s">
        <v>36</v>
      </c>
      <c r="N1283" t="s">
        <v>23</v>
      </c>
      <c r="O1283" t="s">
        <v>16</v>
      </c>
    </row>
    <row r="1284" spans="1:15" x14ac:dyDescent="0.45">
      <c r="A1284">
        <v>16907239</v>
      </c>
      <c r="B1284" s="4">
        <v>44083</v>
      </c>
      <c r="C1284">
        <v>4886440</v>
      </c>
      <c r="D1284">
        <v>10828</v>
      </c>
      <c r="E1284" t="s">
        <v>190</v>
      </c>
      <c r="F1284" t="s">
        <v>174</v>
      </c>
      <c r="G1284" t="s">
        <v>154</v>
      </c>
      <c r="H1284">
        <v>3</v>
      </c>
      <c r="I1284" s="5">
        <v>136.96638655462186</v>
      </c>
      <c r="J1284" s="5">
        <f t="shared" si="20"/>
        <v>410.89915966386559</v>
      </c>
      <c r="K1284" s="6">
        <v>17252</v>
      </c>
      <c r="L1284" s="6" t="s">
        <v>19</v>
      </c>
      <c r="M1284" s="6" t="s">
        <v>47</v>
      </c>
      <c r="N1284" t="s">
        <v>15</v>
      </c>
      <c r="O1284" t="s">
        <v>16</v>
      </c>
    </row>
    <row r="1285" spans="1:15" x14ac:dyDescent="0.45">
      <c r="A1285">
        <v>16907239</v>
      </c>
      <c r="B1285" s="4">
        <v>44083</v>
      </c>
      <c r="C1285">
        <v>4886440</v>
      </c>
      <c r="D1285">
        <v>11777</v>
      </c>
      <c r="E1285" t="s">
        <v>175</v>
      </c>
      <c r="F1285" t="s">
        <v>150</v>
      </c>
      <c r="G1285" t="s">
        <v>154</v>
      </c>
      <c r="H1285">
        <v>3</v>
      </c>
      <c r="I1285" s="5">
        <v>63.016806722689076</v>
      </c>
      <c r="J1285" s="5">
        <f t="shared" si="20"/>
        <v>189.05042016806723</v>
      </c>
      <c r="K1285" s="6">
        <v>17252</v>
      </c>
      <c r="L1285" s="6" t="s">
        <v>19</v>
      </c>
      <c r="M1285" s="6" t="s">
        <v>47</v>
      </c>
      <c r="N1285" t="s">
        <v>15</v>
      </c>
      <c r="O1285" t="s">
        <v>16</v>
      </c>
    </row>
    <row r="1286" spans="1:15" x14ac:dyDescent="0.45">
      <c r="A1286">
        <v>16907239</v>
      </c>
      <c r="B1286" s="4">
        <v>44083</v>
      </c>
      <c r="C1286">
        <v>4886440</v>
      </c>
      <c r="D1286">
        <v>13302</v>
      </c>
      <c r="E1286" t="s">
        <v>203</v>
      </c>
      <c r="F1286" t="s">
        <v>152</v>
      </c>
      <c r="G1286" t="s">
        <v>155</v>
      </c>
      <c r="H1286">
        <v>3</v>
      </c>
      <c r="I1286" s="5">
        <v>121.00000000000001</v>
      </c>
      <c r="J1286" s="5">
        <f t="shared" si="20"/>
        <v>363.00000000000006</v>
      </c>
      <c r="K1286" s="6">
        <v>17252</v>
      </c>
      <c r="L1286" s="6" t="s">
        <v>19</v>
      </c>
      <c r="M1286" s="6" t="s">
        <v>47</v>
      </c>
      <c r="N1286" t="s">
        <v>15</v>
      </c>
      <c r="O1286" t="s">
        <v>16</v>
      </c>
    </row>
    <row r="1287" spans="1:15" x14ac:dyDescent="0.45">
      <c r="A1287">
        <v>83389077</v>
      </c>
      <c r="B1287" s="4">
        <v>44082</v>
      </c>
      <c r="C1287">
        <v>7283478</v>
      </c>
      <c r="D1287">
        <v>12430</v>
      </c>
      <c r="E1287" t="s">
        <v>186</v>
      </c>
      <c r="F1287" t="s">
        <v>151</v>
      </c>
      <c r="G1287" t="s">
        <v>155</v>
      </c>
      <c r="H1287">
        <v>3</v>
      </c>
      <c r="I1287" s="5">
        <v>256.29411764705884</v>
      </c>
      <c r="J1287" s="5">
        <f t="shared" si="20"/>
        <v>768.88235294117658</v>
      </c>
      <c r="K1287" s="6">
        <v>96523</v>
      </c>
      <c r="L1287" s="6" t="s">
        <v>21</v>
      </c>
      <c r="M1287" s="6" t="s">
        <v>22</v>
      </c>
      <c r="N1287" t="s">
        <v>15</v>
      </c>
      <c r="O1287" t="s">
        <v>18</v>
      </c>
    </row>
    <row r="1288" spans="1:15" x14ac:dyDescent="0.45">
      <c r="A1288">
        <v>83389077</v>
      </c>
      <c r="B1288" s="4">
        <v>44082</v>
      </c>
      <c r="C1288">
        <v>7283478</v>
      </c>
      <c r="D1288">
        <v>13583</v>
      </c>
      <c r="E1288" t="s">
        <v>184</v>
      </c>
      <c r="F1288" t="s">
        <v>152</v>
      </c>
      <c r="G1288" t="s">
        <v>154</v>
      </c>
      <c r="H1288">
        <v>3</v>
      </c>
      <c r="I1288" s="5">
        <v>110.07563025210085</v>
      </c>
      <c r="J1288" s="5">
        <f t="shared" si="20"/>
        <v>330.22689075630257</v>
      </c>
      <c r="K1288" s="6">
        <v>96523</v>
      </c>
      <c r="L1288" s="6" t="s">
        <v>21</v>
      </c>
      <c r="M1288" s="6" t="s">
        <v>22</v>
      </c>
      <c r="N1288" t="s">
        <v>15</v>
      </c>
      <c r="O1288" t="s">
        <v>18</v>
      </c>
    </row>
    <row r="1289" spans="1:15" x14ac:dyDescent="0.45">
      <c r="A1289">
        <v>83389077</v>
      </c>
      <c r="B1289" s="4">
        <v>44082</v>
      </c>
      <c r="C1289">
        <v>7283478</v>
      </c>
      <c r="D1289">
        <v>13071</v>
      </c>
      <c r="E1289" t="s">
        <v>180</v>
      </c>
      <c r="F1289" t="s">
        <v>152</v>
      </c>
      <c r="G1289" t="s">
        <v>154</v>
      </c>
      <c r="H1289">
        <v>2</v>
      </c>
      <c r="I1289" s="5">
        <v>122.68067226890757</v>
      </c>
      <c r="J1289" s="5">
        <f t="shared" si="20"/>
        <v>245.36134453781514</v>
      </c>
      <c r="K1289" s="6">
        <v>96523</v>
      </c>
      <c r="L1289" s="6" t="s">
        <v>21</v>
      </c>
      <c r="M1289" s="6" t="s">
        <v>22</v>
      </c>
      <c r="N1289" t="s">
        <v>15</v>
      </c>
      <c r="O1289" t="s">
        <v>18</v>
      </c>
    </row>
    <row r="1290" spans="1:15" x14ac:dyDescent="0.45">
      <c r="A1290">
        <v>62542133</v>
      </c>
      <c r="B1290" s="4">
        <v>44082</v>
      </c>
      <c r="C1290">
        <v>2429099</v>
      </c>
      <c r="D1290">
        <v>11310</v>
      </c>
      <c r="E1290" t="s">
        <v>211</v>
      </c>
      <c r="F1290" t="s">
        <v>150</v>
      </c>
      <c r="G1290" t="s">
        <v>154</v>
      </c>
      <c r="H1290">
        <v>3</v>
      </c>
      <c r="I1290" s="5">
        <v>71.420168067226896</v>
      </c>
      <c r="J1290" s="5">
        <f t="shared" si="20"/>
        <v>214.2605042016807</v>
      </c>
      <c r="K1290" s="6">
        <v>18334</v>
      </c>
      <c r="L1290" s="6" t="s">
        <v>19</v>
      </c>
      <c r="M1290" s="6" t="s">
        <v>47</v>
      </c>
      <c r="N1290" t="s">
        <v>17</v>
      </c>
      <c r="O1290" t="s">
        <v>16</v>
      </c>
    </row>
    <row r="1291" spans="1:15" x14ac:dyDescent="0.45">
      <c r="A1291">
        <v>62542133</v>
      </c>
      <c r="B1291" s="4">
        <v>44082</v>
      </c>
      <c r="C1291">
        <v>2429099</v>
      </c>
      <c r="D1291">
        <v>12098</v>
      </c>
      <c r="E1291" t="s">
        <v>212</v>
      </c>
      <c r="F1291" t="s">
        <v>151</v>
      </c>
      <c r="G1291" t="s">
        <v>154</v>
      </c>
      <c r="H1291">
        <v>2</v>
      </c>
      <c r="I1291" s="5">
        <v>257.97478991596643</v>
      </c>
      <c r="J1291" s="5">
        <f t="shared" si="20"/>
        <v>515.94957983193285</v>
      </c>
      <c r="K1291" s="6">
        <v>18334</v>
      </c>
      <c r="L1291" s="6" t="s">
        <v>19</v>
      </c>
      <c r="M1291" s="6" t="s">
        <v>47</v>
      </c>
      <c r="N1291" t="s">
        <v>17</v>
      </c>
      <c r="O1291" t="s">
        <v>16</v>
      </c>
    </row>
    <row r="1292" spans="1:15" x14ac:dyDescent="0.45">
      <c r="A1292">
        <v>62542133</v>
      </c>
      <c r="B1292" s="4">
        <v>44082</v>
      </c>
      <c r="C1292">
        <v>2429099</v>
      </c>
      <c r="D1292">
        <v>12153</v>
      </c>
      <c r="E1292" t="s">
        <v>230</v>
      </c>
      <c r="F1292" t="s">
        <v>151</v>
      </c>
      <c r="G1292" t="s">
        <v>154</v>
      </c>
      <c r="H1292">
        <v>2</v>
      </c>
      <c r="I1292" s="5">
        <v>247.89075630252103</v>
      </c>
      <c r="J1292" s="5">
        <f t="shared" si="20"/>
        <v>495.78151260504205</v>
      </c>
      <c r="K1292" s="6">
        <v>18334</v>
      </c>
      <c r="L1292" s="6" t="s">
        <v>19</v>
      </c>
      <c r="M1292" s="6" t="s">
        <v>47</v>
      </c>
      <c r="N1292" t="s">
        <v>17</v>
      </c>
      <c r="O1292" t="s">
        <v>16</v>
      </c>
    </row>
    <row r="1293" spans="1:15" x14ac:dyDescent="0.45">
      <c r="A1293">
        <v>81678318</v>
      </c>
      <c r="B1293" s="4">
        <v>44081</v>
      </c>
      <c r="C1293">
        <v>3760609</v>
      </c>
      <c r="D1293">
        <v>12098</v>
      </c>
      <c r="E1293" t="s">
        <v>212</v>
      </c>
      <c r="F1293" t="s">
        <v>151</v>
      </c>
      <c r="G1293" t="s">
        <v>154</v>
      </c>
      <c r="H1293">
        <v>1</v>
      </c>
      <c r="I1293" s="5">
        <v>257.97478991596643</v>
      </c>
      <c r="J1293" s="5">
        <f t="shared" si="20"/>
        <v>257.97478991596643</v>
      </c>
      <c r="K1293" s="6">
        <v>92224</v>
      </c>
      <c r="L1293" s="6" t="s">
        <v>13</v>
      </c>
      <c r="M1293" s="6" t="s">
        <v>27</v>
      </c>
      <c r="N1293" t="s">
        <v>32</v>
      </c>
      <c r="O1293" t="s">
        <v>18</v>
      </c>
    </row>
    <row r="1294" spans="1:15" x14ac:dyDescent="0.45">
      <c r="A1294">
        <v>81678318</v>
      </c>
      <c r="B1294" s="4">
        <v>44081</v>
      </c>
      <c r="C1294">
        <v>3760609</v>
      </c>
      <c r="D1294">
        <v>10331</v>
      </c>
      <c r="E1294" t="s">
        <v>188</v>
      </c>
      <c r="F1294" t="s">
        <v>174</v>
      </c>
      <c r="G1294" t="s">
        <v>154</v>
      </c>
      <c r="H1294">
        <v>3</v>
      </c>
      <c r="I1294" s="5">
        <v>141.16806722689077</v>
      </c>
      <c r="J1294" s="5">
        <f t="shared" si="20"/>
        <v>423.50420168067228</v>
      </c>
      <c r="K1294" s="6">
        <v>92224</v>
      </c>
      <c r="L1294" s="6" t="s">
        <v>13</v>
      </c>
      <c r="M1294" s="6" t="s">
        <v>27</v>
      </c>
      <c r="N1294" t="s">
        <v>32</v>
      </c>
      <c r="O1294" t="s">
        <v>18</v>
      </c>
    </row>
    <row r="1295" spans="1:15" x14ac:dyDescent="0.45">
      <c r="A1295">
        <v>81678318</v>
      </c>
      <c r="B1295" s="4">
        <v>44081</v>
      </c>
      <c r="C1295">
        <v>3760609</v>
      </c>
      <c r="D1295">
        <v>10331</v>
      </c>
      <c r="E1295" t="s">
        <v>188</v>
      </c>
      <c r="F1295" t="s">
        <v>174</v>
      </c>
      <c r="G1295" t="s">
        <v>154</v>
      </c>
      <c r="H1295">
        <v>3</v>
      </c>
      <c r="I1295" s="5">
        <v>141.16806722689077</v>
      </c>
      <c r="J1295" s="5">
        <f t="shared" si="20"/>
        <v>423.50420168067228</v>
      </c>
      <c r="K1295" s="6">
        <v>92224</v>
      </c>
      <c r="L1295" s="6" t="s">
        <v>13</v>
      </c>
      <c r="M1295" s="6" t="s">
        <v>27</v>
      </c>
      <c r="N1295" t="s">
        <v>32</v>
      </c>
      <c r="O1295" t="s">
        <v>18</v>
      </c>
    </row>
    <row r="1296" spans="1:15" x14ac:dyDescent="0.45">
      <c r="A1296">
        <v>81678318</v>
      </c>
      <c r="B1296" s="4">
        <v>44081</v>
      </c>
      <c r="C1296">
        <v>3760609</v>
      </c>
      <c r="D1296">
        <v>10722</v>
      </c>
      <c r="E1296" t="s">
        <v>192</v>
      </c>
      <c r="F1296" t="s">
        <v>174</v>
      </c>
      <c r="G1296" t="s">
        <v>154</v>
      </c>
      <c r="H1296">
        <v>3</v>
      </c>
      <c r="I1296" s="5">
        <v>136.96638655462186</v>
      </c>
      <c r="J1296" s="5">
        <f t="shared" si="20"/>
        <v>410.89915966386559</v>
      </c>
      <c r="K1296" s="6">
        <v>92224</v>
      </c>
      <c r="L1296" s="6" t="s">
        <v>13</v>
      </c>
      <c r="M1296" s="6" t="s">
        <v>27</v>
      </c>
      <c r="N1296" t="s">
        <v>32</v>
      </c>
      <c r="O1296" t="s">
        <v>18</v>
      </c>
    </row>
    <row r="1297" spans="1:15" x14ac:dyDescent="0.45">
      <c r="A1297">
        <v>81678318</v>
      </c>
      <c r="B1297" s="4">
        <v>44081</v>
      </c>
      <c r="C1297">
        <v>3760609</v>
      </c>
      <c r="D1297">
        <v>13651</v>
      </c>
      <c r="E1297" t="s">
        <v>197</v>
      </c>
      <c r="F1297" t="s">
        <v>152</v>
      </c>
      <c r="G1297" t="s">
        <v>154</v>
      </c>
      <c r="H1297">
        <v>2</v>
      </c>
      <c r="I1297" s="5">
        <v>112.5966386554622</v>
      </c>
      <c r="J1297" s="5">
        <f t="shared" si="20"/>
        <v>225.1932773109244</v>
      </c>
      <c r="K1297" s="6">
        <v>92224</v>
      </c>
      <c r="L1297" s="6" t="s">
        <v>13</v>
      </c>
      <c r="M1297" s="6" t="s">
        <v>27</v>
      </c>
      <c r="N1297" t="s">
        <v>32</v>
      </c>
      <c r="O1297" t="s">
        <v>18</v>
      </c>
    </row>
    <row r="1298" spans="1:15" x14ac:dyDescent="0.45">
      <c r="A1298">
        <v>17738037</v>
      </c>
      <c r="B1298" s="4">
        <v>44081</v>
      </c>
      <c r="C1298">
        <v>9598283</v>
      </c>
      <c r="D1298">
        <v>13337</v>
      </c>
      <c r="E1298" t="s">
        <v>198</v>
      </c>
      <c r="F1298" t="s">
        <v>152</v>
      </c>
      <c r="G1298" t="s">
        <v>154</v>
      </c>
      <c r="H1298">
        <v>2</v>
      </c>
      <c r="I1298" s="5">
        <v>118.47899159663866</v>
      </c>
      <c r="J1298" s="5">
        <f t="shared" si="20"/>
        <v>236.95798319327733</v>
      </c>
      <c r="K1298" s="6" t="s">
        <v>100</v>
      </c>
      <c r="L1298" s="6" t="s">
        <v>21</v>
      </c>
      <c r="M1298" s="6" t="s">
        <v>25</v>
      </c>
      <c r="N1298" t="s">
        <v>17</v>
      </c>
      <c r="O1298" t="s">
        <v>16</v>
      </c>
    </row>
    <row r="1299" spans="1:15" x14ac:dyDescent="0.45">
      <c r="A1299">
        <v>38534658</v>
      </c>
      <c r="B1299" s="4">
        <v>44080</v>
      </c>
      <c r="C1299">
        <v>2922799</v>
      </c>
      <c r="D1299">
        <v>12499</v>
      </c>
      <c r="E1299" t="s">
        <v>183</v>
      </c>
      <c r="F1299" t="s">
        <v>151</v>
      </c>
      <c r="G1299" t="s">
        <v>155</v>
      </c>
      <c r="H1299">
        <v>2</v>
      </c>
      <c r="I1299" s="5">
        <v>248.73109243697482</v>
      </c>
      <c r="J1299" s="5">
        <f t="shared" si="20"/>
        <v>497.46218487394964</v>
      </c>
      <c r="K1299" s="6">
        <v>92536</v>
      </c>
      <c r="L1299" s="6" t="s">
        <v>13</v>
      </c>
      <c r="M1299" s="6" t="s">
        <v>27</v>
      </c>
      <c r="N1299" t="s">
        <v>35</v>
      </c>
      <c r="O1299" t="s">
        <v>16</v>
      </c>
    </row>
    <row r="1300" spans="1:15" x14ac:dyDescent="0.45">
      <c r="A1300">
        <v>62738870</v>
      </c>
      <c r="B1300" s="4">
        <v>44080</v>
      </c>
      <c r="C1300">
        <v>7351401</v>
      </c>
      <c r="D1300">
        <v>12430</v>
      </c>
      <c r="E1300" t="s">
        <v>186</v>
      </c>
      <c r="F1300" t="s">
        <v>151</v>
      </c>
      <c r="G1300" t="s">
        <v>155</v>
      </c>
      <c r="H1300">
        <v>3</v>
      </c>
      <c r="I1300" s="5">
        <v>256.29411764705884</v>
      </c>
      <c r="J1300" s="5">
        <f t="shared" si="20"/>
        <v>768.88235294117658</v>
      </c>
      <c r="K1300" s="6">
        <v>66538</v>
      </c>
      <c r="L1300" s="6" t="s">
        <v>28</v>
      </c>
      <c r="M1300" s="6" t="s">
        <v>61</v>
      </c>
      <c r="N1300" t="s">
        <v>15</v>
      </c>
      <c r="O1300" t="s">
        <v>16</v>
      </c>
    </row>
    <row r="1301" spans="1:15" x14ac:dyDescent="0.45">
      <c r="A1301">
        <v>27144295</v>
      </c>
      <c r="B1301" s="4">
        <v>44080</v>
      </c>
      <c r="C1301">
        <v>4085089</v>
      </c>
      <c r="D1301">
        <v>11431</v>
      </c>
      <c r="E1301" t="s">
        <v>209</v>
      </c>
      <c r="F1301" t="s">
        <v>150</v>
      </c>
      <c r="G1301" t="s">
        <v>155</v>
      </c>
      <c r="H1301">
        <v>3</v>
      </c>
      <c r="I1301" s="5">
        <v>63.857142857142854</v>
      </c>
      <c r="J1301" s="5">
        <f t="shared" si="20"/>
        <v>191.57142857142856</v>
      </c>
      <c r="K1301" s="6" t="s">
        <v>42</v>
      </c>
      <c r="L1301" s="6" t="s">
        <v>21</v>
      </c>
      <c r="M1301" s="6" t="s">
        <v>33</v>
      </c>
      <c r="N1301" t="s">
        <v>17</v>
      </c>
      <c r="O1301" t="s">
        <v>16</v>
      </c>
    </row>
    <row r="1302" spans="1:15" x14ac:dyDescent="0.45">
      <c r="A1302">
        <v>27144295</v>
      </c>
      <c r="B1302" s="4">
        <v>44080</v>
      </c>
      <c r="C1302">
        <v>4085089</v>
      </c>
      <c r="D1302">
        <v>11400</v>
      </c>
      <c r="E1302" t="s">
        <v>204</v>
      </c>
      <c r="F1302" t="s">
        <v>150</v>
      </c>
      <c r="G1302" t="s">
        <v>155</v>
      </c>
      <c r="H1302">
        <v>2</v>
      </c>
      <c r="I1302" s="5">
        <v>63.857142857142854</v>
      </c>
      <c r="J1302" s="5">
        <f t="shared" si="20"/>
        <v>127.71428571428571</v>
      </c>
      <c r="K1302" s="6" t="s">
        <v>42</v>
      </c>
      <c r="L1302" s="6" t="s">
        <v>21</v>
      </c>
      <c r="M1302" s="6" t="s">
        <v>33</v>
      </c>
      <c r="N1302" t="s">
        <v>17</v>
      </c>
      <c r="O1302" t="s">
        <v>16</v>
      </c>
    </row>
    <row r="1303" spans="1:15" x14ac:dyDescent="0.45">
      <c r="A1303">
        <v>27144295</v>
      </c>
      <c r="B1303" s="4">
        <v>44080</v>
      </c>
      <c r="C1303">
        <v>4085089</v>
      </c>
      <c r="D1303">
        <v>12086</v>
      </c>
      <c r="E1303" t="s">
        <v>206</v>
      </c>
      <c r="F1303" t="s">
        <v>151</v>
      </c>
      <c r="G1303" t="s">
        <v>154</v>
      </c>
      <c r="H1303">
        <v>2</v>
      </c>
      <c r="I1303" s="5">
        <v>248.73109243697482</v>
      </c>
      <c r="J1303" s="5">
        <f t="shared" si="20"/>
        <v>497.46218487394964</v>
      </c>
      <c r="K1303" s="6" t="s">
        <v>42</v>
      </c>
      <c r="L1303" s="6" t="s">
        <v>21</v>
      </c>
      <c r="M1303" s="6" t="s">
        <v>33</v>
      </c>
      <c r="N1303" t="s">
        <v>17</v>
      </c>
      <c r="O1303" t="s">
        <v>16</v>
      </c>
    </row>
    <row r="1304" spans="1:15" x14ac:dyDescent="0.45">
      <c r="A1304">
        <v>27144295</v>
      </c>
      <c r="B1304" s="4">
        <v>44080</v>
      </c>
      <c r="C1304">
        <v>4085089</v>
      </c>
      <c r="D1304">
        <v>13653</v>
      </c>
      <c r="E1304" t="s">
        <v>196</v>
      </c>
      <c r="F1304" t="s">
        <v>152</v>
      </c>
      <c r="G1304" t="s">
        <v>155</v>
      </c>
      <c r="H1304">
        <v>2</v>
      </c>
      <c r="I1304" s="5">
        <v>121.00000000000001</v>
      </c>
      <c r="J1304" s="5">
        <f t="shared" si="20"/>
        <v>242.00000000000003</v>
      </c>
      <c r="K1304" s="6" t="s">
        <v>42</v>
      </c>
      <c r="L1304" s="6" t="s">
        <v>21</v>
      </c>
      <c r="M1304" s="6" t="s">
        <v>33</v>
      </c>
      <c r="N1304" t="s">
        <v>17</v>
      </c>
      <c r="O1304" t="s">
        <v>16</v>
      </c>
    </row>
    <row r="1305" spans="1:15" x14ac:dyDescent="0.45">
      <c r="A1305">
        <v>27144295</v>
      </c>
      <c r="B1305" s="4">
        <v>44080</v>
      </c>
      <c r="C1305">
        <v>4085089</v>
      </c>
      <c r="D1305">
        <v>13302</v>
      </c>
      <c r="E1305" t="s">
        <v>203</v>
      </c>
      <c r="F1305" t="s">
        <v>152</v>
      </c>
      <c r="G1305" t="s">
        <v>155</v>
      </c>
      <c r="H1305">
        <v>3</v>
      </c>
      <c r="I1305" s="5">
        <v>121.00000000000001</v>
      </c>
      <c r="J1305" s="5">
        <f t="shared" si="20"/>
        <v>363.00000000000006</v>
      </c>
      <c r="K1305" s="6" t="s">
        <v>42</v>
      </c>
      <c r="L1305" s="6" t="s">
        <v>21</v>
      </c>
      <c r="M1305" s="6" t="s">
        <v>33</v>
      </c>
      <c r="N1305" t="s">
        <v>17</v>
      </c>
      <c r="O1305" t="s">
        <v>16</v>
      </c>
    </row>
    <row r="1306" spans="1:15" x14ac:dyDescent="0.45">
      <c r="A1306">
        <v>38534658</v>
      </c>
      <c r="B1306" s="4">
        <v>44080</v>
      </c>
      <c r="C1306">
        <v>2922799</v>
      </c>
      <c r="D1306">
        <v>11518</v>
      </c>
      <c r="E1306" t="s">
        <v>216</v>
      </c>
      <c r="F1306" t="s">
        <v>150</v>
      </c>
      <c r="G1306" t="s">
        <v>154</v>
      </c>
      <c r="H1306">
        <v>3</v>
      </c>
      <c r="I1306" s="5">
        <v>63.016806722689076</v>
      </c>
      <c r="J1306" s="5">
        <f t="shared" si="20"/>
        <v>189.05042016806723</v>
      </c>
      <c r="K1306" s="6">
        <v>92536</v>
      </c>
      <c r="L1306" s="6" t="s">
        <v>13</v>
      </c>
      <c r="M1306" s="6" t="s">
        <v>27</v>
      </c>
      <c r="N1306" t="s">
        <v>35</v>
      </c>
      <c r="O1306" t="s">
        <v>16</v>
      </c>
    </row>
    <row r="1307" spans="1:15" x14ac:dyDescent="0.45">
      <c r="A1307">
        <v>38534658</v>
      </c>
      <c r="B1307" s="4">
        <v>44080</v>
      </c>
      <c r="C1307">
        <v>2922799</v>
      </c>
      <c r="D1307">
        <v>11156</v>
      </c>
      <c r="E1307" t="s">
        <v>193</v>
      </c>
      <c r="F1307" t="s">
        <v>150</v>
      </c>
      <c r="G1307" t="s">
        <v>154</v>
      </c>
      <c r="H1307">
        <v>2</v>
      </c>
      <c r="I1307" s="5">
        <v>74.78151260504201</v>
      </c>
      <c r="J1307" s="5">
        <f t="shared" si="20"/>
        <v>149.56302521008402</v>
      </c>
      <c r="K1307" s="6">
        <v>92536</v>
      </c>
      <c r="L1307" s="6" t="s">
        <v>13</v>
      </c>
      <c r="M1307" s="6" t="s">
        <v>27</v>
      </c>
      <c r="N1307" t="s">
        <v>35</v>
      </c>
      <c r="O1307" t="s">
        <v>16</v>
      </c>
    </row>
    <row r="1308" spans="1:15" x14ac:dyDescent="0.45">
      <c r="A1308">
        <v>79723357</v>
      </c>
      <c r="B1308" s="4">
        <v>44079</v>
      </c>
      <c r="C1308">
        <v>6642604</v>
      </c>
      <c r="D1308">
        <v>10198</v>
      </c>
      <c r="E1308" t="s">
        <v>222</v>
      </c>
      <c r="F1308" t="s">
        <v>174</v>
      </c>
      <c r="G1308" t="s">
        <v>155</v>
      </c>
      <c r="H1308">
        <v>3</v>
      </c>
      <c r="I1308" s="5">
        <v>130.24369747899161</v>
      </c>
      <c r="J1308" s="5">
        <f t="shared" si="20"/>
        <v>390.73109243697479</v>
      </c>
      <c r="K1308" s="6" t="s">
        <v>79</v>
      </c>
      <c r="L1308" s="6" t="s">
        <v>21</v>
      </c>
      <c r="M1308" s="6" t="s">
        <v>33</v>
      </c>
      <c r="N1308" t="s">
        <v>17</v>
      </c>
      <c r="O1308" t="s">
        <v>18</v>
      </c>
    </row>
    <row r="1309" spans="1:15" x14ac:dyDescent="0.45">
      <c r="A1309">
        <v>79723357</v>
      </c>
      <c r="B1309" s="4">
        <v>44079</v>
      </c>
      <c r="C1309">
        <v>6642604</v>
      </c>
      <c r="D1309">
        <v>11081</v>
      </c>
      <c r="E1309" t="s">
        <v>218</v>
      </c>
      <c r="F1309" t="s">
        <v>150</v>
      </c>
      <c r="G1309" t="s">
        <v>155</v>
      </c>
      <c r="H1309">
        <v>3</v>
      </c>
      <c r="I1309" s="5">
        <v>70.579831932773104</v>
      </c>
      <c r="J1309" s="5">
        <f t="shared" si="20"/>
        <v>211.7394957983193</v>
      </c>
      <c r="K1309" s="6" t="s">
        <v>79</v>
      </c>
      <c r="L1309" s="6" t="s">
        <v>21</v>
      </c>
      <c r="M1309" s="6" t="s">
        <v>33</v>
      </c>
      <c r="N1309" t="s">
        <v>17</v>
      </c>
      <c r="O1309" t="s">
        <v>18</v>
      </c>
    </row>
    <row r="1310" spans="1:15" x14ac:dyDescent="0.45">
      <c r="A1310">
        <v>79723357</v>
      </c>
      <c r="B1310" s="4">
        <v>44079</v>
      </c>
      <c r="C1310">
        <v>6642604</v>
      </c>
      <c r="D1310">
        <v>12634</v>
      </c>
      <c r="E1310" t="s">
        <v>202</v>
      </c>
      <c r="F1310" t="s">
        <v>151</v>
      </c>
      <c r="G1310" t="s">
        <v>154</v>
      </c>
      <c r="H1310">
        <v>3</v>
      </c>
      <c r="I1310" s="5">
        <v>265.53781512605042</v>
      </c>
      <c r="J1310" s="5">
        <f t="shared" si="20"/>
        <v>796.61344537815125</v>
      </c>
      <c r="K1310" s="6" t="s">
        <v>79</v>
      </c>
      <c r="L1310" s="6" t="s">
        <v>21</v>
      </c>
      <c r="M1310" s="6" t="s">
        <v>33</v>
      </c>
      <c r="N1310" t="s">
        <v>17</v>
      </c>
      <c r="O1310" t="s">
        <v>18</v>
      </c>
    </row>
    <row r="1311" spans="1:15" x14ac:dyDescent="0.45">
      <c r="A1311">
        <v>14498795</v>
      </c>
      <c r="B1311" s="4">
        <v>44079</v>
      </c>
      <c r="C1311">
        <v>9225822</v>
      </c>
      <c r="D1311">
        <v>10828</v>
      </c>
      <c r="E1311" t="s">
        <v>190</v>
      </c>
      <c r="F1311" t="s">
        <v>174</v>
      </c>
      <c r="G1311" t="s">
        <v>154</v>
      </c>
      <c r="H1311">
        <v>2</v>
      </c>
      <c r="I1311" s="5">
        <v>136.96638655462186</v>
      </c>
      <c r="J1311" s="5">
        <f t="shared" si="20"/>
        <v>273.93277310924373</v>
      </c>
      <c r="K1311" s="6">
        <v>45879</v>
      </c>
      <c r="L1311" s="6" t="s">
        <v>28</v>
      </c>
      <c r="M1311" s="6" t="s">
        <v>29</v>
      </c>
      <c r="N1311" t="s">
        <v>32</v>
      </c>
      <c r="O1311" t="s">
        <v>16</v>
      </c>
    </row>
    <row r="1312" spans="1:15" x14ac:dyDescent="0.45">
      <c r="A1312">
        <v>14498795</v>
      </c>
      <c r="B1312" s="4">
        <v>44079</v>
      </c>
      <c r="C1312">
        <v>9225822</v>
      </c>
      <c r="D1312">
        <v>13111</v>
      </c>
      <c r="E1312" t="s">
        <v>178</v>
      </c>
      <c r="F1312" t="s">
        <v>152</v>
      </c>
      <c r="G1312" t="s">
        <v>155</v>
      </c>
      <c r="H1312">
        <v>2</v>
      </c>
      <c r="I1312" s="5">
        <v>113.43697478991598</v>
      </c>
      <c r="J1312" s="5">
        <f t="shared" si="20"/>
        <v>226.87394957983196</v>
      </c>
      <c r="K1312" s="6">
        <v>45879</v>
      </c>
      <c r="L1312" s="6" t="s">
        <v>28</v>
      </c>
      <c r="M1312" s="6" t="s">
        <v>29</v>
      </c>
      <c r="N1312" t="s">
        <v>32</v>
      </c>
      <c r="O1312" t="s">
        <v>16</v>
      </c>
    </row>
    <row r="1313" spans="1:15" x14ac:dyDescent="0.45">
      <c r="A1313">
        <v>14498795</v>
      </c>
      <c r="B1313" s="4">
        <v>44079</v>
      </c>
      <c r="C1313">
        <v>9225822</v>
      </c>
      <c r="D1313">
        <v>13363</v>
      </c>
      <c r="E1313" t="s">
        <v>213</v>
      </c>
      <c r="F1313" t="s">
        <v>152</v>
      </c>
      <c r="G1313" t="s">
        <v>154</v>
      </c>
      <c r="H1313">
        <v>2</v>
      </c>
      <c r="I1313" s="5">
        <v>116.79831932773111</v>
      </c>
      <c r="J1313" s="5">
        <f t="shared" si="20"/>
        <v>233.59663865546221</v>
      </c>
      <c r="K1313" s="6">
        <v>45879</v>
      </c>
      <c r="L1313" s="6" t="s">
        <v>28</v>
      </c>
      <c r="M1313" s="6" t="s">
        <v>29</v>
      </c>
      <c r="N1313" t="s">
        <v>32</v>
      </c>
      <c r="O1313" t="s">
        <v>16</v>
      </c>
    </row>
    <row r="1314" spans="1:15" x14ac:dyDescent="0.45">
      <c r="A1314">
        <v>14498795</v>
      </c>
      <c r="B1314" s="4">
        <v>44079</v>
      </c>
      <c r="C1314">
        <v>9225822</v>
      </c>
      <c r="D1314">
        <v>13397</v>
      </c>
      <c r="E1314" t="s">
        <v>219</v>
      </c>
      <c r="F1314" t="s">
        <v>152</v>
      </c>
      <c r="G1314" t="s">
        <v>155</v>
      </c>
      <c r="H1314">
        <v>3</v>
      </c>
      <c r="I1314" s="5">
        <v>117.63865546218489</v>
      </c>
      <c r="J1314" s="5">
        <f t="shared" si="20"/>
        <v>352.91596638655466</v>
      </c>
      <c r="K1314" s="6">
        <v>45879</v>
      </c>
      <c r="L1314" s="6" t="s">
        <v>28</v>
      </c>
      <c r="M1314" s="6" t="s">
        <v>29</v>
      </c>
      <c r="N1314" t="s">
        <v>32</v>
      </c>
      <c r="O1314" t="s">
        <v>16</v>
      </c>
    </row>
    <row r="1315" spans="1:15" x14ac:dyDescent="0.45">
      <c r="A1315">
        <v>14498795</v>
      </c>
      <c r="B1315" s="4">
        <v>44079</v>
      </c>
      <c r="C1315">
        <v>9225822</v>
      </c>
      <c r="D1315">
        <v>13685</v>
      </c>
      <c r="E1315" t="s">
        <v>181</v>
      </c>
      <c r="F1315" t="s">
        <v>152</v>
      </c>
      <c r="G1315" t="s">
        <v>155</v>
      </c>
      <c r="H1315">
        <v>2</v>
      </c>
      <c r="I1315" s="5">
        <v>122.68067226890757</v>
      </c>
      <c r="J1315" s="5">
        <f t="shared" si="20"/>
        <v>245.36134453781514</v>
      </c>
      <c r="K1315" s="6">
        <v>45879</v>
      </c>
      <c r="L1315" s="6" t="s">
        <v>28</v>
      </c>
      <c r="M1315" s="6" t="s">
        <v>29</v>
      </c>
      <c r="N1315" t="s">
        <v>32</v>
      </c>
      <c r="O1315" t="s">
        <v>16</v>
      </c>
    </row>
    <row r="1316" spans="1:15" x14ac:dyDescent="0.45">
      <c r="A1316">
        <v>12295772</v>
      </c>
      <c r="B1316" s="4">
        <v>44079</v>
      </c>
      <c r="C1316">
        <v>2410091</v>
      </c>
      <c r="D1316">
        <v>10430</v>
      </c>
      <c r="E1316" t="s">
        <v>176</v>
      </c>
      <c r="F1316" t="s">
        <v>174</v>
      </c>
      <c r="G1316" t="s">
        <v>155</v>
      </c>
      <c r="H1316">
        <v>3</v>
      </c>
      <c r="I1316" s="5">
        <v>140.32773109243698</v>
      </c>
      <c r="J1316" s="5">
        <f t="shared" si="20"/>
        <v>420.98319327731093</v>
      </c>
      <c r="K1316" s="6">
        <v>96515</v>
      </c>
      <c r="L1316" s="6" t="s">
        <v>21</v>
      </c>
      <c r="M1316" s="6" t="s">
        <v>22</v>
      </c>
      <c r="N1316" t="s">
        <v>32</v>
      </c>
      <c r="O1316" t="s">
        <v>16</v>
      </c>
    </row>
    <row r="1317" spans="1:15" x14ac:dyDescent="0.45">
      <c r="A1317">
        <v>12295772</v>
      </c>
      <c r="B1317" s="4">
        <v>44079</v>
      </c>
      <c r="C1317">
        <v>2410091</v>
      </c>
      <c r="D1317">
        <v>11518</v>
      </c>
      <c r="E1317" t="s">
        <v>216</v>
      </c>
      <c r="F1317" t="s">
        <v>150</v>
      </c>
      <c r="G1317" t="s">
        <v>154</v>
      </c>
      <c r="H1317">
        <v>3</v>
      </c>
      <c r="I1317" s="5">
        <v>63.016806722689076</v>
      </c>
      <c r="J1317" s="5">
        <f t="shared" si="20"/>
        <v>189.05042016806723</v>
      </c>
      <c r="K1317" s="6">
        <v>96515</v>
      </c>
      <c r="L1317" s="6" t="s">
        <v>21</v>
      </c>
      <c r="M1317" s="6" t="s">
        <v>22</v>
      </c>
      <c r="N1317" t="s">
        <v>32</v>
      </c>
      <c r="O1317" t="s">
        <v>16</v>
      </c>
    </row>
    <row r="1318" spans="1:15" x14ac:dyDescent="0.45">
      <c r="A1318">
        <v>12295772</v>
      </c>
      <c r="B1318" s="4">
        <v>44079</v>
      </c>
      <c r="C1318">
        <v>2410091</v>
      </c>
      <c r="D1318">
        <v>11969</v>
      </c>
      <c r="E1318" t="s">
        <v>195</v>
      </c>
      <c r="F1318" t="s">
        <v>150</v>
      </c>
      <c r="G1318" t="s">
        <v>155</v>
      </c>
      <c r="H1318">
        <v>2</v>
      </c>
      <c r="I1318" s="5">
        <v>66.378151260504197</v>
      </c>
      <c r="J1318" s="5">
        <f t="shared" si="20"/>
        <v>132.75630252100839</v>
      </c>
      <c r="K1318" s="6">
        <v>96515</v>
      </c>
      <c r="L1318" s="6" t="s">
        <v>21</v>
      </c>
      <c r="M1318" s="6" t="s">
        <v>22</v>
      </c>
      <c r="N1318" t="s">
        <v>32</v>
      </c>
      <c r="O1318" t="s">
        <v>16</v>
      </c>
    </row>
    <row r="1319" spans="1:15" x14ac:dyDescent="0.45">
      <c r="A1319">
        <v>12295772</v>
      </c>
      <c r="B1319" s="4">
        <v>44079</v>
      </c>
      <c r="C1319">
        <v>2410091</v>
      </c>
      <c r="D1319">
        <v>12710</v>
      </c>
      <c r="E1319" t="s">
        <v>228</v>
      </c>
      <c r="F1319" t="s">
        <v>151</v>
      </c>
      <c r="G1319" t="s">
        <v>155</v>
      </c>
      <c r="H1319">
        <v>3</v>
      </c>
      <c r="I1319" s="5">
        <v>259.65546218487395</v>
      </c>
      <c r="J1319" s="5">
        <f t="shared" si="20"/>
        <v>778.96638655462186</v>
      </c>
      <c r="K1319" s="6">
        <v>96515</v>
      </c>
      <c r="L1319" s="6" t="s">
        <v>21</v>
      </c>
      <c r="M1319" s="6" t="s">
        <v>22</v>
      </c>
      <c r="N1319" t="s">
        <v>32</v>
      </c>
      <c r="O1319" t="s">
        <v>16</v>
      </c>
    </row>
    <row r="1320" spans="1:15" x14ac:dyDescent="0.45">
      <c r="A1320">
        <v>12295772</v>
      </c>
      <c r="B1320" s="4">
        <v>44079</v>
      </c>
      <c r="C1320">
        <v>2410091</v>
      </c>
      <c r="D1320">
        <v>13791</v>
      </c>
      <c r="E1320" t="s">
        <v>179</v>
      </c>
      <c r="F1320" t="s">
        <v>152</v>
      </c>
      <c r="G1320" t="s">
        <v>155</v>
      </c>
      <c r="H1320">
        <v>3</v>
      </c>
      <c r="I1320" s="5">
        <v>125.20168067226892</v>
      </c>
      <c r="J1320" s="5">
        <f t="shared" si="20"/>
        <v>375.60504201680675</v>
      </c>
      <c r="K1320" s="6">
        <v>96515</v>
      </c>
      <c r="L1320" s="6" t="s">
        <v>21</v>
      </c>
      <c r="M1320" s="6" t="s">
        <v>22</v>
      </c>
      <c r="N1320" t="s">
        <v>32</v>
      </c>
      <c r="O1320" t="s">
        <v>16</v>
      </c>
    </row>
    <row r="1321" spans="1:15" x14ac:dyDescent="0.45">
      <c r="A1321">
        <v>97626336</v>
      </c>
      <c r="B1321" s="4">
        <v>44078</v>
      </c>
      <c r="C1321">
        <v>6480523</v>
      </c>
      <c r="D1321">
        <v>10352</v>
      </c>
      <c r="E1321" t="s">
        <v>199</v>
      </c>
      <c r="F1321" t="s">
        <v>174</v>
      </c>
      <c r="G1321" t="s">
        <v>154</v>
      </c>
      <c r="H1321">
        <v>2</v>
      </c>
      <c r="I1321" s="5">
        <v>127.72268907563027</v>
      </c>
      <c r="J1321" s="5">
        <f t="shared" si="20"/>
        <v>255.44537815126054</v>
      </c>
      <c r="K1321" s="6" t="s">
        <v>44</v>
      </c>
      <c r="L1321" s="6" t="s">
        <v>21</v>
      </c>
      <c r="M1321" s="6" t="s">
        <v>25</v>
      </c>
      <c r="N1321" t="s">
        <v>32</v>
      </c>
      <c r="O1321" t="s">
        <v>57</v>
      </c>
    </row>
    <row r="1322" spans="1:15" x14ac:dyDescent="0.45">
      <c r="A1322">
        <v>97626336</v>
      </c>
      <c r="B1322" s="4">
        <v>44078</v>
      </c>
      <c r="C1322">
        <v>6480523</v>
      </c>
      <c r="D1322">
        <v>12849</v>
      </c>
      <c r="E1322" t="s">
        <v>200</v>
      </c>
      <c r="F1322" t="s">
        <v>151</v>
      </c>
      <c r="G1322" t="s">
        <v>154</v>
      </c>
      <c r="H1322">
        <v>2</v>
      </c>
      <c r="I1322" s="5">
        <v>255.45378151260505</v>
      </c>
      <c r="J1322" s="5">
        <f t="shared" si="20"/>
        <v>510.9075630252101</v>
      </c>
      <c r="K1322" s="6" t="s">
        <v>44</v>
      </c>
      <c r="L1322" s="6" t="s">
        <v>21</v>
      </c>
      <c r="M1322" s="6" t="s">
        <v>25</v>
      </c>
      <c r="N1322" t="s">
        <v>32</v>
      </c>
      <c r="O1322" t="s">
        <v>57</v>
      </c>
    </row>
    <row r="1323" spans="1:15" x14ac:dyDescent="0.45">
      <c r="A1323">
        <v>97626336</v>
      </c>
      <c r="B1323" s="4">
        <v>44078</v>
      </c>
      <c r="C1323">
        <v>6480523</v>
      </c>
      <c r="D1323">
        <v>12495</v>
      </c>
      <c r="E1323" t="s">
        <v>201</v>
      </c>
      <c r="F1323" t="s">
        <v>151</v>
      </c>
      <c r="G1323" t="s">
        <v>155</v>
      </c>
      <c r="H1323">
        <v>2</v>
      </c>
      <c r="I1323" s="5">
        <v>264.69747899159665</v>
      </c>
      <c r="J1323" s="5">
        <f t="shared" si="20"/>
        <v>529.39495798319331</v>
      </c>
      <c r="K1323" s="6" t="s">
        <v>44</v>
      </c>
      <c r="L1323" s="6" t="s">
        <v>21</v>
      </c>
      <c r="M1323" s="6" t="s">
        <v>25</v>
      </c>
      <c r="N1323" t="s">
        <v>32</v>
      </c>
      <c r="O1323" t="s">
        <v>57</v>
      </c>
    </row>
    <row r="1324" spans="1:15" x14ac:dyDescent="0.45">
      <c r="A1324">
        <v>30387854</v>
      </c>
      <c r="B1324" s="4">
        <v>44078</v>
      </c>
      <c r="C1324">
        <v>4060933</v>
      </c>
      <c r="D1324">
        <v>11777</v>
      </c>
      <c r="E1324" t="s">
        <v>175</v>
      </c>
      <c r="F1324" t="s">
        <v>150</v>
      </c>
      <c r="G1324" t="s">
        <v>154</v>
      </c>
      <c r="H1324">
        <v>3</v>
      </c>
      <c r="I1324" s="5">
        <v>63.016806722689076</v>
      </c>
      <c r="J1324" s="5">
        <f t="shared" si="20"/>
        <v>189.05042016806723</v>
      </c>
      <c r="K1324" s="6">
        <v>19288</v>
      </c>
      <c r="L1324" s="6" t="s">
        <v>19</v>
      </c>
      <c r="M1324" s="6" t="s">
        <v>47</v>
      </c>
      <c r="N1324" t="s">
        <v>32</v>
      </c>
      <c r="O1324" t="s">
        <v>16</v>
      </c>
    </row>
    <row r="1325" spans="1:15" x14ac:dyDescent="0.45">
      <c r="A1325">
        <v>18208144</v>
      </c>
      <c r="B1325" s="4">
        <v>44078</v>
      </c>
      <c r="C1325">
        <v>6304058</v>
      </c>
      <c r="D1325">
        <v>13583</v>
      </c>
      <c r="E1325" t="s">
        <v>184</v>
      </c>
      <c r="F1325" t="s">
        <v>152</v>
      </c>
      <c r="G1325" t="s">
        <v>154</v>
      </c>
      <c r="H1325">
        <v>2</v>
      </c>
      <c r="I1325" s="5">
        <v>110.07563025210085</v>
      </c>
      <c r="J1325" s="5">
        <f t="shared" si="20"/>
        <v>220.1512605042017</v>
      </c>
      <c r="K1325" s="6">
        <v>91560</v>
      </c>
      <c r="L1325" s="6" t="s">
        <v>13</v>
      </c>
      <c r="M1325" s="6" t="s">
        <v>27</v>
      </c>
      <c r="N1325" t="s">
        <v>23</v>
      </c>
      <c r="O1325" t="s">
        <v>16</v>
      </c>
    </row>
    <row r="1326" spans="1:15" x14ac:dyDescent="0.45">
      <c r="A1326">
        <v>98187328</v>
      </c>
      <c r="B1326" s="4">
        <v>44077</v>
      </c>
      <c r="C1326">
        <v>1346358</v>
      </c>
      <c r="D1326">
        <v>10430</v>
      </c>
      <c r="E1326" t="s">
        <v>176</v>
      </c>
      <c r="F1326" t="s">
        <v>174</v>
      </c>
      <c r="G1326" t="s">
        <v>155</v>
      </c>
      <c r="H1326">
        <v>3</v>
      </c>
      <c r="I1326" s="5">
        <v>140.32773109243698</v>
      </c>
      <c r="J1326" s="5">
        <f t="shared" si="20"/>
        <v>420.98319327731093</v>
      </c>
      <c r="K1326" s="6">
        <v>51545</v>
      </c>
      <c r="L1326" s="6" t="s">
        <v>28</v>
      </c>
      <c r="M1326" s="6" t="s">
        <v>29</v>
      </c>
      <c r="N1326" t="s">
        <v>32</v>
      </c>
      <c r="O1326" t="s">
        <v>57</v>
      </c>
    </row>
    <row r="1327" spans="1:15" x14ac:dyDescent="0.45">
      <c r="A1327">
        <v>98187328</v>
      </c>
      <c r="B1327" s="4">
        <v>44077</v>
      </c>
      <c r="C1327">
        <v>1346358</v>
      </c>
      <c r="D1327">
        <v>10828</v>
      </c>
      <c r="E1327" t="s">
        <v>190</v>
      </c>
      <c r="F1327" t="s">
        <v>174</v>
      </c>
      <c r="G1327" t="s">
        <v>154</v>
      </c>
      <c r="H1327">
        <v>2</v>
      </c>
      <c r="I1327" s="5">
        <v>136.96638655462186</v>
      </c>
      <c r="J1327" s="5">
        <f t="shared" si="20"/>
        <v>273.93277310924373</v>
      </c>
      <c r="K1327" s="6">
        <v>51545</v>
      </c>
      <c r="L1327" s="6" t="s">
        <v>28</v>
      </c>
      <c r="M1327" s="6" t="s">
        <v>29</v>
      </c>
      <c r="N1327" t="s">
        <v>32</v>
      </c>
      <c r="O1327" t="s">
        <v>57</v>
      </c>
    </row>
    <row r="1328" spans="1:15" x14ac:dyDescent="0.45">
      <c r="A1328">
        <v>98187328</v>
      </c>
      <c r="B1328" s="4">
        <v>44077</v>
      </c>
      <c r="C1328">
        <v>1346358</v>
      </c>
      <c r="D1328">
        <v>11040</v>
      </c>
      <c r="E1328" t="s">
        <v>191</v>
      </c>
      <c r="F1328" t="s">
        <v>150</v>
      </c>
      <c r="G1328" t="s">
        <v>155</v>
      </c>
      <c r="H1328">
        <v>2</v>
      </c>
      <c r="I1328" s="5">
        <v>65.537815126050418</v>
      </c>
      <c r="J1328" s="5">
        <f t="shared" si="20"/>
        <v>131.07563025210084</v>
      </c>
      <c r="K1328" s="6">
        <v>51545</v>
      </c>
      <c r="L1328" s="6" t="s">
        <v>28</v>
      </c>
      <c r="M1328" s="6" t="s">
        <v>29</v>
      </c>
      <c r="N1328" t="s">
        <v>32</v>
      </c>
      <c r="O1328" t="s">
        <v>57</v>
      </c>
    </row>
    <row r="1329" spans="1:15" x14ac:dyDescent="0.45">
      <c r="A1329">
        <v>86050568</v>
      </c>
      <c r="B1329" s="4">
        <v>44077</v>
      </c>
      <c r="C1329">
        <v>8220255</v>
      </c>
      <c r="D1329">
        <v>10557</v>
      </c>
      <c r="E1329" t="s">
        <v>215</v>
      </c>
      <c r="F1329" t="s">
        <v>174</v>
      </c>
      <c r="G1329" t="s">
        <v>154</v>
      </c>
      <c r="H1329">
        <v>2</v>
      </c>
      <c r="I1329" s="5">
        <v>132.76470588235296</v>
      </c>
      <c r="J1329" s="5">
        <f t="shared" si="20"/>
        <v>265.52941176470591</v>
      </c>
      <c r="K1329" s="6">
        <v>66564</v>
      </c>
      <c r="L1329" s="6" t="s">
        <v>28</v>
      </c>
      <c r="M1329" s="6" t="s">
        <v>61</v>
      </c>
      <c r="N1329" t="s">
        <v>17</v>
      </c>
      <c r="O1329" t="s">
        <v>18</v>
      </c>
    </row>
    <row r="1330" spans="1:15" x14ac:dyDescent="0.45">
      <c r="A1330">
        <v>66740436</v>
      </c>
      <c r="B1330" s="4">
        <v>44076</v>
      </c>
      <c r="C1330">
        <v>9309244</v>
      </c>
      <c r="D1330">
        <v>10381</v>
      </c>
      <c r="E1330" t="s">
        <v>205</v>
      </c>
      <c r="F1330" t="s">
        <v>174</v>
      </c>
      <c r="G1330" t="s">
        <v>155</v>
      </c>
      <c r="H1330">
        <v>2</v>
      </c>
      <c r="I1330" s="5">
        <v>132.76470588235296</v>
      </c>
      <c r="J1330" s="5">
        <f t="shared" si="20"/>
        <v>265.52941176470591</v>
      </c>
      <c r="K1330" s="6">
        <v>52249</v>
      </c>
      <c r="L1330" s="6" t="s">
        <v>28</v>
      </c>
      <c r="M1330" s="6" t="s">
        <v>29</v>
      </c>
      <c r="N1330" t="s">
        <v>15</v>
      </c>
      <c r="O1330" t="s">
        <v>18</v>
      </c>
    </row>
    <row r="1331" spans="1:15" x14ac:dyDescent="0.45">
      <c r="A1331">
        <v>66740436</v>
      </c>
      <c r="B1331" s="4">
        <v>44076</v>
      </c>
      <c r="C1331">
        <v>9309244</v>
      </c>
      <c r="D1331">
        <v>10828</v>
      </c>
      <c r="E1331" t="s">
        <v>190</v>
      </c>
      <c r="F1331" t="s">
        <v>174</v>
      </c>
      <c r="G1331" t="s">
        <v>154</v>
      </c>
      <c r="H1331">
        <v>3</v>
      </c>
      <c r="I1331" s="5">
        <v>136.96638655462186</v>
      </c>
      <c r="J1331" s="5">
        <f t="shared" si="20"/>
        <v>410.89915966386559</v>
      </c>
      <c r="K1331" s="6">
        <v>52249</v>
      </c>
      <c r="L1331" s="6" t="s">
        <v>28</v>
      </c>
      <c r="M1331" s="6" t="s">
        <v>29</v>
      </c>
      <c r="N1331" t="s">
        <v>15</v>
      </c>
      <c r="O1331" t="s">
        <v>18</v>
      </c>
    </row>
    <row r="1332" spans="1:15" x14ac:dyDescent="0.45">
      <c r="A1332">
        <v>66740436</v>
      </c>
      <c r="B1332" s="4">
        <v>44076</v>
      </c>
      <c r="C1332">
        <v>9309244</v>
      </c>
      <c r="D1332">
        <v>10538</v>
      </c>
      <c r="E1332" t="s">
        <v>226</v>
      </c>
      <c r="F1332" t="s">
        <v>174</v>
      </c>
      <c r="G1332" t="s">
        <v>154</v>
      </c>
      <c r="H1332">
        <v>2</v>
      </c>
      <c r="I1332" s="5">
        <v>130.24369747899161</v>
      </c>
      <c r="J1332" s="5">
        <f t="shared" si="20"/>
        <v>260.48739495798321</v>
      </c>
      <c r="K1332" s="6">
        <v>52249</v>
      </c>
      <c r="L1332" s="6" t="s">
        <v>28</v>
      </c>
      <c r="M1332" s="6" t="s">
        <v>29</v>
      </c>
      <c r="N1332" t="s">
        <v>15</v>
      </c>
      <c r="O1332" t="s">
        <v>18</v>
      </c>
    </row>
    <row r="1333" spans="1:15" x14ac:dyDescent="0.45">
      <c r="A1333">
        <v>66740436</v>
      </c>
      <c r="B1333" s="4">
        <v>44076</v>
      </c>
      <c r="C1333">
        <v>9309244</v>
      </c>
      <c r="D1333">
        <v>11518</v>
      </c>
      <c r="E1333" t="s">
        <v>216</v>
      </c>
      <c r="F1333" t="s">
        <v>150</v>
      </c>
      <c r="G1333" t="s">
        <v>154</v>
      </c>
      <c r="H1333">
        <v>3</v>
      </c>
      <c r="I1333" s="5">
        <v>63.016806722689076</v>
      </c>
      <c r="J1333" s="5">
        <f t="shared" si="20"/>
        <v>189.05042016806723</v>
      </c>
      <c r="K1333" s="6">
        <v>52249</v>
      </c>
      <c r="L1333" s="6" t="s">
        <v>28</v>
      </c>
      <c r="M1333" s="6" t="s">
        <v>29</v>
      </c>
      <c r="N1333" t="s">
        <v>15</v>
      </c>
      <c r="O1333" t="s">
        <v>18</v>
      </c>
    </row>
    <row r="1334" spans="1:15" x14ac:dyDescent="0.45">
      <c r="A1334">
        <v>66740436</v>
      </c>
      <c r="B1334" s="4">
        <v>44076</v>
      </c>
      <c r="C1334">
        <v>9309244</v>
      </c>
      <c r="D1334">
        <v>13685</v>
      </c>
      <c r="E1334" t="s">
        <v>181</v>
      </c>
      <c r="F1334" t="s">
        <v>152</v>
      </c>
      <c r="G1334" t="s">
        <v>155</v>
      </c>
      <c r="H1334">
        <v>3</v>
      </c>
      <c r="I1334" s="5">
        <v>122.68067226890757</v>
      </c>
      <c r="J1334" s="5">
        <f t="shared" si="20"/>
        <v>368.0420168067227</v>
      </c>
      <c r="K1334" s="6">
        <v>52249</v>
      </c>
      <c r="L1334" s="6" t="s">
        <v>28</v>
      </c>
      <c r="M1334" s="6" t="s">
        <v>29</v>
      </c>
      <c r="N1334" t="s">
        <v>15</v>
      </c>
      <c r="O1334" t="s">
        <v>18</v>
      </c>
    </row>
    <row r="1335" spans="1:15" x14ac:dyDescent="0.45">
      <c r="A1335">
        <v>65477622</v>
      </c>
      <c r="B1335" s="4">
        <v>44076</v>
      </c>
      <c r="C1335">
        <v>2147752</v>
      </c>
      <c r="D1335">
        <v>11561</v>
      </c>
      <c r="E1335" t="s">
        <v>187</v>
      </c>
      <c r="F1335" t="s">
        <v>150</v>
      </c>
      <c r="G1335" t="s">
        <v>154</v>
      </c>
      <c r="H1335">
        <v>2</v>
      </c>
      <c r="I1335" s="5">
        <v>66.378151260504197</v>
      </c>
      <c r="J1335" s="5">
        <f t="shared" si="20"/>
        <v>132.75630252100839</v>
      </c>
      <c r="K1335" s="6" t="s">
        <v>78</v>
      </c>
      <c r="L1335" s="6" t="s">
        <v>21</v>
      </c>
      <c r="M1335" s="6" t="s">
        <v>25</v>
      </c>
      <c r="N1335" t="s">
        <v>32</v>
      </c>
      <c r="O1335" t="s">
        <v>18</v>
      </c>
    </row>
    <row r="1336" spans="1:15" x14ac:dyDescent="0.45">
      <c r="A1336">
        <v>65477622</v>
      </c>
      <c r="B1336" s="4">
        <v>44076</v>
      </c>
      <c r="C1336">
        <v>2147752</v>
      </c>
      <c r="D1336">
        <v>12710</v>
      </c>
      <c r="E1336" t="s">
        <v>228</v>
      </c>
      <c r="F1336" t="s">
        <v>151</v>
      </c>
      <c r="G1336" t="s">
        <v>155</v>
      </c>
      <c r="H1336">
        <v>2</v>
      </c>
      <c r="I1336" s="5">
        <v>259.65546218487395</v>
      </c>
      <c r="J1336" s="5">
        <f t="shared" si="20"/>
        <v>519.31092436974791</v>
      </c>
      <c r="K1336" s="6" t="s">
        <v>78</v>
      </c>
      <c r="L1336" s="6" t="s">
        <v>21</v>
      </c>
      <c r="M1336" s="6" t="s">
        <v>25</v>
      </c>
      <c r="N1336" t="s">
        <v>32</v>
      </c>
      <c r="O1336" t="s">
        <v>18</v>
      </c>
    </row>
    <row r="1337" spans="1:15" x14ac:dyDescent="0.45">
      <c r="A1337">
        <v>65477622</v>
      </c>
      <c r="B1337" s="4">
        <v>44076</v>
      </c>
      <c r="C1337">
        <v>2147752</v>
      </c>
      <c r="D1337">
        <v>12086</v>
      </c>
      <c r="E1337" t="s">
        <v>206</v>
      </c>
      <c r="F1337" t="s">
        <v>151</v>
      </c>
      <c r="G1337" t="s">
        <v>154</v>
      </c>
      <c r="H1337">
        <v>2</v>
      </c>
      <c r="I1337" s="5">
        <v>248.73109243697482</v>
      </c>
      <c r="J1337" s="5">
        <f t="shared" si="20"/>
        <v>497.46218487394964</v>
      </c>
      <c r="K1337" s="6" t="s">
        <v>78</v>
      </c>
      <c r="L1337" s="6" t="s">
        <v>21</v>
      </c>
      <c r="M1337" s="6" t="s">
        <v>25</v>
      </c>
      <c r="N1337" t="s">
        <v>32</v>
      </c>
      <c r="O1337" t="s">
        <v>18</v>
      </c>
    </row>
    <row r="1338" spans="1:15" x14ac:dyDescent="0.45">
      <c r="A1338">
        <v>49840298</v>
      </c>
      <c r="B1338" s="4">
        <v>44075</v>
      </c>
      <c r="C1338">
        <v>3420316</v>
      </c>
      <c r="D1338">
        <v>12735</v>
      </c>
      <c r="E1338" t="s">
        <v>231</v>
      </c>
      <c r="F1338" t="s">
        <v>151</v>
      </c>
      <c r="G1338" t="s">
        <v>155</v>
      </c>
      <c r="H1338">
        <v>1</v>
      </c>
      <c r="I1338" s="5">
        <v>268.05882352941177</v>
      </c>
      <c r="J1338" s="5">
        <f t="shared" si="20"/>
        <v>268.05882352941177</v>
      </c>
      <c r="K1338" s="6">
        <v>83646</v>
      </c>
      <c r="L1338" s="6" t="s">
        <v>13</v>
      </c>
      <c r="M1338" s="6" t="s">
        <v>27</v>
      </c>
      <c r="N1338" t="s">
        <v>32</v>
      </c>
      <c r="O1338" t="s">
        <v>16</v>
      </c>
    </row>
    <row r="1339" spans="1:15" x14ac:dyDescent="0.45">
      <c r="A1339">
        <v>95104382</v>
      </c>
      <c r="B1339" s="4">
        <v>44075</v>
      </c>
      <c r="C1339">
        <v>3832525</v>
      </c>
      <c r="D1339">
        <v>13320</v>
      </c>
      <c r="E1339" t="s">
        <v>225</v>
      </c>
      <c r="F1339" t="s">
        <v>152</v>
      </c>
      <c r="G1339" t="s">
        <v>154</v>
      </c>
      <c r="H1339">
        <v>3</v>
      </c>
      <c r="I1339" s="5">
        <v>110.07563025210085</v>
      </c>
      <c r="J1339" s="5">
        <f t="shared" si="20"/>
        <v>330.22689075630257</v>
      </c>
      <c r="K1339" s="6">
        <v>25348</v>
      </c>
      <c r="L1339" s="6" t="s">
        <v>19</v>
      </c>
      <c r="M1339" s="6" t="s">
        <v>34</v>
      </c>
      <c r="N1339" t="s">
        <v>17</v>
      </c>
      <c r="O1339" t="s">
        <v>26</v>
      </c>
    </row>
    <row r="1340" spans="1:15" x14ac:dyDescent="0.45">
      <c r="A1340">
        <v>38452250</v>
      </c>
      <c r="B1340" s="4">
        <v>44075</v>
      </c>
      <c r="C1340">
        <v>3545805</v>
      </c>
      <c r="D1340">
        <v>12725</v>
      </c>
      <c r="E1340" t="s">
        <v>220</v>
      </c>
      <c r="F1340" t="s">
        <v>151</v>
      </c>
      <c r="G1340" t="s">
        <v>154</v>
      </c>
      <c r="H1340">
        <v>1</v>
      </c>
      <c r="I1340" s="5">
        <v>263.85714285714289</v>
      </c>
      <c r="J1340" s="5">
        <f t="shared" si="20"/>
        <v>263.85714285714289</v>
      </c>
      <c r="K1340" s="6">
        <v>69198</v>
      </c>
      <c r="L1340" s="6" t="s">
        <v>13</v>
      </c>
      <c r="M1340" s="6" t="s">
        <v>14</v>
      </c>
      <c r="N1340" t="s">
        <v>15</v>
      </c>
      <c r="O1340" t="s">
        <v>16</v>
      </c>
    </row>
    <row r="1341" spans="1:15" x14ac:dyDescent="0.45">
      <c r="A1341">
        <v>38452250</v>
      </c>
      <c r="B1341" s="4">
        <v>44075</v>
      </c>
      <c r="C1341">
        <v>3545805</v>
      </c>
      <c r="D1341">
        <v>12086</v>
      </c>
      <c r="E1341" t="s">
        <v>206</v>
      </c>
      <c r="F1341" t="s">
        <v>151</v>
      </c>
      <c r="G1341" t="s">
        <v>154</v>
      </c>
      <c r="H1341">
        <v>2</v>
      </c>
      <c r="I1341" s="5">
        <v>248.73109243697482</v>
      </c>
      <c r="J1341" s="5">
        <f t="shared" si="20"/>
        <v>497.46218487394964</v>
      </c>
      <c r="K1341" s="6">
        <v>69198</v>
      </c>
      <c r="L1341" s="6" t="s">
        <v>13</v>
      </c>
      <c r="M1341" s="6" t="s">
        <v>14</v>
      </c>
      <c r="N1341" t="s">
        <v>15</v>
      </c>
      <c r="O1341" t="s">
        <v>16</v>
      </c>
    </row>
    <row r="1342" spans="1:15" x14ac:dyDescent="0.45">
      <c r="A1342">
        <v>44477448</v>
      </c>
      <c r="B1342" s="4">
        <v>44075</v>
      </c>
      <c r="C1342">
        <v>1065242</v>
      </c>
      <c r="D1342">
        <v>10181</v>
      </c>
      <c r="E1342" t="s">
        <v>189</v>
      </c>
      <c r="F1342" t="s">
        <v>174</v>
      </c>
      <c r="G1342" t="s">
        <v>154</v>
      </c>
      <c r="H1342">
        <v>2</v>
      </c>
      <c r="I1342" s="5">
        <v>134.44537815126051</v>
      </c>
      <c r="J1342" s="5">
        <f t="shared" si="20"/>
        <v>268.89075630252103</v>
      </c>
      <c r="K1342" s="6">
        <v>65795</v>
      </c>
      <c r="L1342" s="6" t="s">
        <v>28</v>
      </c>
      <c r="M1342" s="6" t="s">
        <v>39</v>
      </c>
      <c r="N1342" t="s">
        <v>23</v>
      </c>
      <c r="O1342" t="s">
        <v>16</v>
      </c>
    </row>
    <row r="1343" spans="1:15" x14ac:dyDescent="0.45">
      <c r="A1343">
        <v>44477448</v>
      </c>
      <c r="B1343" s="4">
        <v>44075</v>
      </c>
      <c r="C1343">
        <v>1065242</v>
      </c>
      <c r="D1343">
        <v>12710</v>
      </c>
      <c r="E1343" t="s">
        <v>228</v>
      </c>
      <c r="F1343" t="s">
        <v>151</v>
      </c>
      <c r="G1343" t="s">
        <v>155</v>
      </c>
      <c r="H1343">
        <v>3</v>
      </c>
      <c r="I1343" s="5">
        <v>259.65546218487395</v>
      </c>
      <c r="J1343" s="5">
        <f t="shared" si="20"/>
        <v>778.96638655462186</v>
      </c>
      <c r="K1343" s="6">
        <v>65795</v>
      </c>
      <c r="L1343" s="6" t="s">
        <v>28</v>
      </c>
      <c r="M1343" s="6" t="s">
        <v>39</v>
      </c>
      <c r="N1343" t="s">
        <v>23</v>
      </c>
      <c r="O1343" t="s">
        <v>16</v>
      </c>
    </row>
    <row r="1344" spans="1:15" x14ac:dyDescent="0.45">
      <c r="A1344">
        <v>44477448</v>
      </c>
      <c r="B1344" s="4">
        <v>44075</v>
      </c>
      <c r="C1344">
        <v>1065242</v>
      </c>
      <c r="D1344">
        <v>13071</v>
      </c>
      <c r="E1344" t="s">
        <v>180</v>
      </c>
      <c r="F1344" t="s">
        <v>152</v>
      </c>
      <c r="G1344" t="s">
        <v>154</v>
      </c>
      <c r="H1344">
        <v>2</v>
      </c>
      <c r="I1344" s="5">
        <v>122.68067226890757</v>
      </c>
      <c r="J1344" s="5">
        <f t="shared" si="20"/>
        <v>245.36134453781514</v>
      </c>
      <c r="K1344" s="6">
        <v>65795</v>
      </c>
      <c r="L1344" s="6" t="s">
        <v>28</v>
      </c>
      <c r="M1344" s="6" t="s">
        <v>39</v>
      </c>
      <c r="N1344" t="s">
        <v>23</v>
      </c>
      <c r="O1344" t="s">
        <v>16</v>
      </c>
    </row>
    <row r="1345" spans="1:15" x14ac:dyDescent="0.45">
      <c r="A1345">
        <v>38452250</v>
      </c>
      <c r="B1345" s="4">
        <v>44075</v>
      </c>
      <c r="C1345">
        <v>3545805</v>
      </c>
      <c r="D1345">
        <v>11175</v>
      </c>
      <c r="E1345" t="s">
        <v>229</v>
      </c>
      <c r="F1345" t="s">
        <v>150</v>
      </c>
      <c r="G1345" t="s">
        <v>155</v>
      </c>
      <c r="H1345">
        <v>3</v>
      </c>
      <c r="I1345" s="5">
        <v>71.420168067226896</v>
      </c>
      <c r="J1345" s="5">
        <f t="shared" si="20"/>
        <v>214.2605042016807</v>
      </c>
      <c r="K1345" s="6">
        <v>69198</v>
      </c>
      <c r="L1345" s="6" t="s">
        <v>13</v>
      </c>
      <c r="M1345" s="6" t="s">
        <v>14</v>
      </c>
      <c r="N1345" t="s">
        <v>15</v>
      </c>
      <c r="O1345" t="s">
        <v>16</v>
      </c>
    </row>
    <row r="1346" spans="1:15" x14ac:dyDescent="0.45">
      <c r="A1346">
        <v>57148414</v>
      </c>
      <c r="B1346" s="4">
        <v>44074</v>
      </c>
      <c r="C1346">
        <v>5961803</v>
      </c>
      <c r="D1346">
        <v>13685</v>
      </c>
      <c r="E1346" t="s">
        <v>181</v>
      </c>
      <c r="F1346" t="s">
        <v>152</v>
      </c>
      <c r="G1346" t="s">
        <v>155</v>
      </c>
      <c r="H1346">
        <v>2</v>
      </c>
      <c r="I1346" s="5">
        <v>122.68067226890757</v>
      </c>
      <c r="J1346" s="5">
        <f t="shared" ref="J1346:J1409" si="21">H1346*I1346</f>
        <v>245.36134453781514</v>
      </c>
      <c r="K1346" s="6" t="s">
        <v>124</v>
      </c>
      <c r="L1346" s="6" t="s">
        <v>21</v>
      </c>
      <c r="M1346" s="6" t="s">
        <v>31</v>
      </c>
      <c r="N1346" t="s">
        <v>23</v>
      </c>
      <c r="O1346" t="s">
        <v>16</v>
      </c>
    </row>
    <row r="1347" spans="1:15" x14ac:dyDescent="0.45">
      <c r="A1347">
        <v>39993212</v>
      </c>
      <c r="B1347" s="4">
        <v>44074</v>
      </c>
      <c r="C1347">
        <v>1558593</v>
      </c>
      <c r="D1347">
        <v>10430</v>
      </c>
      <c r="E1347" t="s">
        <v>176</v>
      </c>
      <c r="F1347" t="s">
        <v>174</v>
      </c>
      <c r="G1347" t="s">
        <v>155</v>
      </c>
      <c r="H1347">
        <v>3</v>
      </c>
      <c r="I1347" s="5">
        <v>140.32773109243698</v>
      </c>
      <c r="J1347" s="5">
        <f t="shared" si="21"/>
        <v>420.98319327731093</v>
      </c>
      <c r="K1347" s="6" t="s">
        <v>55</v>
      </c>
      <c r="L1347" s="6" t="s">
        <v>21</v>
      </c>
      <c r="M1347" s="6" t="s">
        <v>25</v>
      </c>
      <c r="N1347" t="s">
        <v>23</v>
      </c>
      <c r="O1347" t="s">
        <v>16</v>
      </c>
    </row>
    <row r="1348" spans="1:15" x14ac:dyDescent="0.45">
      <c r="A1348">
        <v>38036510</v>
      </c>
      <c r="B1348" s="4">
        <v>44074</v>
      </c>
      <c r="C1348">
        <v>9780390</v>
      </c>
      <c r="D1348">
        <v>12725</v>
      </c>
      <c r="E1348" t="s">
        <v>220</v>
      </c>
      <c r="F1348" t="s">
        <v>151</v>
      </c>
      <c r="G1348" t="s">
        <v>154</v>
      </c>
      <c r="H1348">
        <v>3</v>
      </c>
      <c r="I1348" s="5">
        <v>263.85714285714289</v>
      </c>
      <c r="J1348" s="5">
        <f t="shared" si="21"/>
        <v>791.57142857142867</v>
      </c>
      <c r="K1348" s="6">
        <v>39615</v>
      </c>
      <c r="L1348" s="6" t="s">
        <v>21</v>
      </c>
      <c r="M1348" s="6" t="s">
        <v>33</v>
      </c>
      <c r="N1348" t="s">
        <v>32</v>
      </c>
      <c r="O1348" t="s">
        <v>16</v>
      </c>
    </row>
    <row r="1349" spans="1:15" x14ac:dyDescent="0.45">
      <c r="A1349">
        <v>73144459</v>
      </c>
      <c r="B1349" s="4">
        <v>44073</v>
      </c>
      <c r="C1349">
        <v>2237408</v>
      </c>
      <c r="D1349">
        <v>12551</v>
      </c>
      <c r="E1349" t="s">
        <v>217</v>
      </c>
      <c r="F1349" t="s">
        <v>151</v>
      </c>
      <c r="G1349" t="s">
        <v>154</v>
      </c>
      <c r="H1349">
        <v>1</v>
      </c>
      <c r="I1349" s="5">
        <v>259.65546218487395</v>
      </c>
      <c r="J1349" s="5">
        <f t="shared" si="21"/>
        <v>259.65546218487395</v>
      </c>
      <c r="K1349" s="6">
        <v>97650</v>
      </c>
      <c r="L1349" s="6" t="s">
        <v>13</v>
      </c>
      <c r="M1349" s="6" t="s">
        <v>27</v>
      </c>
      <c r="N1349" t="s">
        <v>15</v>
      </c>
      <c r="O1349" t="s">
        <v>18</v>
      </c>
    </row>
    <row r="1350" spans="1:15" x14ac:dyDescent="0.45">
      <c r="A1350">
        <v>65739749</v>
      </c>
      <c r="B1350" s="4">
        <v>44073</v>
      </c>
      <c r="C1350">
        <v>2242441</v>
      </c>
      <c r="D1350">
        <v>12098</v>
      </c>
      <c r="E1350" t="s">
        <v>212</v>
      </c>
      <c r="F1350" t="s">
        <v>151</v>
      </c>
      <c r="G1350" t="s">
        <v>154</v>
      </c>
      <c r="H1350">
        <v>2</v>
      </c>
      <c r="I1350" s="5">
        <v>257.97478991596643</v>
      </c>
      <c r="J1350" s="5">
        <f t="shared" si="21"/>
        <v>515.94957983193285</v>
      </c>
      <c r="K1350" s="6">
        <v>63785</v>
      </c>
      <c r="L1350" s="6" t="s">
        <v>13</v>
      </c>
      <c r="M1350" s="6" t="s">
        <v>27</v>
      </c>
      <c r="N1350" t="s">
        <v>17</v>
      </c>
      <c r="O1350" t="s">
        <v>18</v>
      </c>
    </row>
    <row r="1351" spans="1:15" x14ac:dyDescent="0.45">
      <c r="A1351">
        <v>14986256</v>
      </c>
      <c r="B1351" s="4">
        <v>44072</v>
      </c>
      <c r="C1351">
        <v>4278527</v>
      </c>
      <c r="D1351">
        <v>13651</v>
      </c>
      <c r="E1351" t="s">
        <v>197</v>
      </c>
      <c r="F1351" t="s">
        <v>152</v>
      </c>
      <c r="G1351" t="s">
        <v>154</v>
      </c>
      <c r="H1351">
        <v>3</v>
      </c>
      <c r="I1351" s="5">
        <v>112.5966386554622</v>
      </c>
      <c r="J1351" s="5">
        <f t="shared" si="21"/>
        <v>337.78991596638662</v>
      </c>
      <c r="K1351" s="6">
        <v>72351</v>
      </c>
      <c r="L1351" s="6" t="s">
        <v>13</v>
      </c>
      <c r="M1351" s="6" t="s">
        <v>14</v>
      </c>
      <c r="N1351" t="s">
        <v>23</v>
      </c>
      <c r="O1351" t="s">
        <v>16</v>
      </c>
    </row>
    <row r="1352" spans="1:15" x14ac:dyDescent="0.45">
      <c r="A1352">
        <v>44728774</v>
      </c>
      <c r="B1352" s="4">
        <v>44072</v>
      </c>
      <c r="C1352">
        <v>3309814</v>
      </c>
      <c r="D1352">
        <v>10722</v>
      </c>
      <c r="E1352" t="s">
        <v>192</v>
      </c>
      <c r="F1352" t="s">
        <v>174</v>
      </c>
      <c r="G1352" t="s">
        <v>154</v>
      </c>
      <c r="H1352">
        <v>2</v>
      </c>
      <c r="I1352" s="5">
        <v>136.96638655462186</v>
      </c>
      <c r="J1352" s="5">
        <f t="shared" si="21"/>
        <v>273.93277310924373</v>
      </c>
      <c r="K1352" s="6">
        <v>52525</v>
      </c>
      <c r="L1352" s="6" t="s">
        <v>28</v>
      </c>
      <c r="M1352" s="6" t="s">
        <v>29</v>
      </c>
      <c r="N1352" t="s">
        <v>23</v>
      </c>
      <c r="O1352" t="s">
        <v>16</v>
      </c>
    </row>
    <row r="1353" spans="1:15" x14ac:dyDescent="0.45">
      <c r="A1353">
        <v>44728774</v>
      </c>
      <c r="B1353" s="4">
        <v>44072</v>
      </c>
      <c r="C1353">
        <v>3309814</v>
      </c>
      <c r="D1353">
        <v>11036</v>
      </c>
      <c r="E1353" t="s">
        <v>227</v>
      </c>
      <c r="F1353" t="s">
        <v>150</v>
      </c>
      <c r="G1353" t="s">
        <v>155</v>
      </c>
      <c r="H1353">
        <v>3</v>
      </c>
      <c r="I1353" s="5">
        <v>68.058823529411768</v>
      </c>
      <c r="J1353" s="5">
        <f t="shared" si="21"/>
        <v>204.1764705882353</v>
      </c>
      <c r="K1353" s="6">
        <v>52525</v>
      </c>
      <c r="L1353" s="6" t="s">
        <v>28</v>
      </c>
      <c r="M1353" s="6" t="s">
        <v>29</v>
      </c>
      <c r="N1353" t="s">
        <v>23</v>
      </c>
      <c r="O1353" t="s">
        <v>16</v>
      </c>
    </row>
    <row r="1354" spans="1:15" x14ac:dyDescent="0.45">
      <c r="A1354">
        <v>44728774</v>
      </c>
      <c r="B1354" s="4">
        <v>44072</v>
      </c>
      <c r="C1354">
        <v>3309814</v>
      </c>
      <c r="D1354">
        <v>12058</v>
      </c>
      <c r="E1354" t="s">
        <v>210</v>
      </c>
      <c r="F1354" t="s">
        <v>151</v>
      </c>
      <c r="G1354" t="s">
        <v>155</v>
      </c>
      <c r="H1354">
        <v>2</v>
      </c>
      <c r="I1354" s="5">
        <v>267.218487394958</v>
      </c>
      <c r="J1354" s="5">
        <f t="shared" si="21"/>
        <v>534.43697478991601</v>
      </c>
      <c r="K1354" s="6">
        <v>52525</v>
      </c>
      <c r="L1354" s="6" t="s">
        <v>28</v>
      </c>
      <c r="M1354" s="6" t="s">
        <v>29</v>
      </c>
      <c r="N1354" t="s">
        <v>23</v>
      </c>
      <c r="O1354" t="s">
        <v>16</v>
      </c>
    </row>
    <row r="1355" spans="1:15" x14ac:dyDescent="0.45">
      <c r="A1355">
        <v>14986256</v>
      </c>
      <c r="B1355" s="4">
        <v>44072</v>
      </c>
      <c r="C1355">
        <v>4278527</v>
      </c>
      <c r="D1355">
        <v>10339</v>
      </c>
      <c r="E1355" t="s">
        <v>208</v>
      </c>
      <c r="F1355" t="s">
        <v>174</v>
      </c>
      <c r="G1355" t="s">
        <v>155</v>
      </c>
      <c r="H1355">
        <v>2</v>
      </c>
      <c r="I1355" s="5">
        <v>130.24369747899161</v>
      </c>
      <c r="J1355" s="5">
        <f t="shared" si="21"/>
        <v>260.48739495798321</v>
      </c>
      <c r="K1355" s="6">
        <v>72351</v>
      </c>
      <c r="L1355" s="6" t="s">
        <v>13</v>
      </c>
      <c r="M1355" s="6" t="s">
        <v>14</v>
      </c>
      <c r="N1355" t="s">
        <v>23</v>
      </c>
      <c r="O1355" t="s">
        <v>16</v>
      </c>
    </row>
    <row r="1356" spans="1:15" x14ac:dyDescent="0.45">
      <c r="A1356">
        <v>14986256</v>
      </c>
      <c r="B1356" s="4">
        <v>44072</v>
      </c>
      <c r="C1356">
        <v>4278527</v>
      </c>
      <c r="D1356">
        <v>10352</v>
      </c>
      <c r="E1356" t="s">
        <v>199</v>
      </c>
      <c r="F1356" t="s">
        <v>174</v>
      </c>
      <c r="G1356" t="s">
        <v>154</v>
      </c>
      <c r="H1356">
        <v>2</v>
      </c>
      <c r="I1356" s="5">
        <v>127.72268907563027</v>
      </c>
      <c r="J1356" s="5">
        <f t="shared" si="21"/>
        <v>255.44537815126054</v>
      </c>
      <c r="K1356" s="6">
        <v>72351</v>
      </c>
      <c r="L1356" s="6" t="s">
        <v>13</v>
      </c>
      <c r="M1356" s="6" t="s">
        <v>14</v>
      </c>
      <c r="N1356" t="s">
        <v>23</v>
      </c>
      <c r="O1356" t="s">
        <v>16</v>
      </c>
    </row>
    <row r="1357" spans="1:15" x14ac:dyDescent="0.45">
      <c r="A1357">
        <v>27008981</v>
      </c>
      <c r="B1357" s="4">
        <v>44072</v>
      </c>
      <c r="C1357">
        <v>5978934</v>
      </c>
      <c r="D1357">
        <v>12499</v>
      </c>
      <c r="E1357" t="s">
        <v>183</v>
      </c>
      <c r="F1357" t="s">
        <v>151</v>
      </c>
      <c r="G1357" t="s">
        <v>155</v>
      </c>
      <c r="H1357">
        <v>3</v>
      </c>
      <c r="I1357" s="5">
        <v>248.73109243697482</v>
      </c>
      <c r="J1357" s="5">
        <f t="shared" si="21"/>
        <v>746.19327731092449</v>
      </c>
      <c r="K1357" s="6">
        <v>35075</v>
      </c>
      <c r="L1357" s="6" t="s">
        <v>28</v>
      </c>
      <c r="M1357" s="6" t="s">
        <v>39</v>
      </c>
      <c r="N1357" t="s">
        <v>32</v>
      </c>
      <c r="O1357" t="s">
        <v>16</v>
      </c>
    </row>
    <row r="1358" spans="1:15" x14ac:dyDescent="0.45">
      <c r="A1358">
        <v>27008981</v>
      </c>
      <c r="B1358" s="4">
        <v>44072</v>
      </c>
      <c r="C1358">
        <v>5978934</v>
      </c>
      <c r="D1358">
        <v>12149</v>
      </c>
      <c r="E1358" t="s">
        <v>232</v>
      </c>
      <c r="F1358" t="s">
        <v>151</v>
      </c>
      <c r="G1358" t="s">
        <v>155</v>
      </c>
      <c r="H1358">
        <v>2</v>
      </c>
      <c r="I1358" s="5">
        <v>264.69747899159665</v>
      </c>
      <c r="J1358" s="5">
        <f t="shared" si="21"/>
        <v>529.39495798319331</v>
      </c>
      <c r="K1358" s="6">
        <v>35075</v>
      </c>
      <c r="L1358" s="6" t="s">
        <v>28</v>
      </c>
      <c r="M1358" s="6" t="s">
        <v>39</v>
      </c>
      <c r="N1358" t="s">
        <v>32</v>
      </c>
      <c r="O1358" t="s">
        <v>16</v>
      </c>
    </row>
    <row r="1359" spans="1:15" x14ac:dyDescent="0.45">
      <c r="A1359">
        <v>27008981</v>
      </c>
      <c r="B1359" s="4">
        <v>44072</v>
      </c>
      <c r="C1359">
        <v>5978934</v>
      </c>
      <c r="D1359">
        <v>13791</v>
      </c>
      <c r="E1359" t="s">
        <v>179</v>
      </c>
      <c r="F1359" t="s">
        <v>152</v>
      </c>
      <c r="G1359" t="s">
        <v>155</v>
      </c>
      <c r="H1359">
        <v>2</v>
      </c>
      <c r="I1359" s="5">
        <v>125.20168067226892</v>
      </c>
      <c r="J1359" s="5">
        <f t="shared" si="21"/>
        <v>250.40336134453784</v>
      </c>
      <c r="K1359" s="6">
        <v>35075</v>
      </c>
      <c r="L1359" s="6" t="s">
        <v>28</v>
      </c>
      <c r="M1359" s="6" t="s">
        <v>39</v>
      </c>
      <c r="N1359" t="s">
        <v>32</v>
      </c>
      <c r="O1359" t="s">
        <v>16</v>
      </c>
    </row>
    <row r="1360" spans="1:15" x14ac:dyDescent="0.45">
      <c r="A1360">
        <v>19966790</v>
      </c>
      <c r="B1360" s="4">
        <v>44072</v>
      </c>
      <c r="C1360">
        <v>6803811</v>
      </c>
      <c r="D1360">
        <v>11310</v>
      </c>
      <c r="E1360" t="s">
        <v>211</v>
      </c>
      <c r="F1360" t="s">
        <v>150</v>
      </c>
      <c r="G1360" t="s">
        <v>154</v>
      </c>
      <c r="H1360">
        <v>3</v>
      </c>
      <c r="I1360" s="5">
        <v>71.420168067226896</v>
      </c>
      <c r="J1360" s="5">
        <f t="shared" si="21"/>
        <v>214.2605042016807</v>
      </c>
      <c r="K1360" s="6">
        <v>55283</v>
      </c>
      <c r="L1360" s="6" t="s">
        <v>28</v>
      </c>
      <c r="M1360" s="6" t="s">
        <v>36</v>
      </c>
      <c r="N1360" t="s">
        <v>15</v>
      </c>
      <c r="O1360" t="s">
        <v>16</v>
      </c>
    </row>
    <row r="1361" spans="1:15" x14ac:dyDescent="0.45">
      <c r="A1361">
        <v>19966790</v>
      </c>
      <c r="B1361" s="4">
        <v>44072</v>
      </c>
      <c r="C1361">
        <v>6803811</v>
      </c>
      <c r="D1361">
        <v>13230</v>
      </c>
      <c r="E1361" t="s">
        <v>207</v>
      </c>
      <c r="F1361" t="s">
        <v>152</v>
      </c>
      <c r="G1361" t="s">
        <v>155</v>
      </c>
      <c r="H1361">
        <v>3</v>
      </c>
      <c r="I1361" s="5">
        <v>112.5966386554622</v>
      </c>
      <c r="J1361" s="5">
        <f t="shared" si="21"/>
        <v>337.78991596638662</v>
      </c>
      <c r="K1361" s="6">
        <v>55283</v>
      </c>
      <c r="L1361" s="6" t="s">
        <v>28</v>
      </c>
      <c r="M1361" s="6" t="s">
        <v>36</v>
      </c>
      <c r="N1361" t="s">
        <v>15</v>
      </c>
      <c r="O1361" t="s">
        <v>16</v>
      </c>
    </row>
    <row r="1362" spans="1:15" x14ac:dyDescent="0.45">
      <c r="A1362">
        <v>85945318</v>
      </c>
      <c r="B1362" s="4">
        <v>44071</v>
      </c>
      <c r="C1362">
        <v>6650391</v>
      </c>
      <c r="D1362">
        <v>10722</v>
      </c>
      <c r="E1362" t="s">
        <v>192</v>
      </c>
      <c r="F1362" t="s">
        <v>174</v>
      </c>
      <c r="G1362" t="s">
        <v>154</v>
      </c>
      <c r="H1362">
        <v>2</v>
      </c>
      <c r="I1362" s="5">
        <v>136.96638655462186</v>
      </c>
      <c r="J1362" s="5">
        <f t="shared" si="21"/>
        <v>273.93277310924373</v>
      </c>
      <c r="K1362" s="6">
        <v>16278</v>
      </c>
      <c r="L1362" s="6" t="s">
        <v>21</v>
      </c>
      <c r="M1362" s="6" t="s">
        <v>31</v>
      </c>
      <c r="N1362" t="s">
        <v>17</v>
      </c>
      <c r="O1362" t="s">
        <v>18</v>
      </c>
    </row>
    <row r="1363" spans="1:15" x14ac:dyDescent="0.45">
      <c r="A1363">
        <v>85945318</v>
      </c>
      <c r="B1363" s="4">
        <v>44071</v>
      </c>
      <c r="C1363">
        <v>6650391</v>
      </c>
      <c r="D1363">
        <v>12430</v>
      </c>
      <c r="E1363" t="s">
        <v>186</v>
      </c>
      <c r="F1363" t="s">
        <v>151</v>
      </c>
      <c r="G1363" t="s">
        <v>155</v>
      </c>
      <c r="H1363">
        <v>3</v>
      </c>
      <c r="I1363" s="5">
        <v>256.29411764705884</v>
      </c>
      <c r="J1363" s="5">
        <f t="shared" si="21"/>
        <v>768.88235294117658</v>
      </c>
      <c r="K1363" s="6">
        <v>16278</v>
      </c>
      <c r="L1363" s="6" t="s">
        <v>21</v>
      </c>
      <c r="M1363" s="6" t="s">
        <v>31</v>
      </c>
      <c r="N1363" t="s">
        <v>17</v>
      </c>
      <c r="O1363" t="s">
        <v>18</v>
      </c>
    </row>
    <row r="1364" spans="1:15" x14ac:dyDescent="0.45">
      <c r="A1364">
        <v>85945318</v>
      </c>
      <c r="B1364" s="4">
        <v>44071</v>
      </c>
      <c r="C1364">
        <v>6650391</v>
      </c>
      <c r="D1364">
        <v>13653</v>
      </c>
      <c r="E1364" t="s">
        <v>196</v>
      </c>
      <c r="F1364" t="s">
        <v>152</v>
      </c>
      <c r="G1364" t="s">
        <v>155</v>
      </c>
      <c r="H1364">
        <v>2</v>
      </c>
      <c r="I1364" s="5">
        <v>121.00000000000001</v>
      </c>
      <c r="J1364" s="5">
        <f t="shared" si="21"/>
        <v>242.00000000000003</v>
      </c>
      <c r="K1364" s="6">
        <v>16278</v>
      </c>
      <c r="L1364" s="6" t="s">
        <v>21</v>
      </c>
      <c r="M1364" s="6" t="s">
        <v>31</v>
      </c>
      <c r="N1364" t="s">
        <v>17</v>
      </c>
      <c r="O1364" t="s">
        <v>18</v>
      </c>
    </row>
    <row r="1365" spans="1:15" x14ac:dyDescent="0.45">
      <c r="A1365">
        <v>76671131</v>
      </c>
      <c r="B1365" s="4">
        <v>44071</v>
      </c>
      <c r="C1365">
        <v>2518073</v>
      </c>
      <c r="D1365">
        <v>13651</v>
      </c>
      <c r="E1365" t="s">
        <v>197</v>
      </c>
      <c r="F1365" t="s">
        <v>152</v>
      </c>
      <c r="G1365" t="s">
        <v>154</v>
      </c>
      <c r="H1365">
        <v>2</v>
      </c>
      <c r="I1365" s="5">
        <v>112.5966386554622</v>
      </c>
      <c r="J1365" s="5">
        <f t="shared" si="21"/>
        <v>225.1932773109244</v>
      </c>
      <c r="K1365" s="6">
        <v>54470</v>
      </c>
      <c r="L1365" s="6" t="s">
        <v>28</v>
      </c>
      <c r="M1365" s="6" t="s">
        <v>36</v>
      </c>
      <c r="N1365" t="s">
        <v>35</v>
      </c>
      <c r="O1365" t="s">
        <v>18</v>
      </c>
    </row>
    <row r="1366" spans="1:15" x14ac:dyDescent="0.45">
      <c r="A1366">
        <v>41308840</v>
      </c>
      <c r="B1366" s="4">
        <v>44071</v>
      </c>
      <c r="C1366">
        <v>6886840</v>
      </c>
      <c r="D1366">
        <v>12710</v>
      </c>
      <c r="E1366" t="s">
        <v>228</v>
      </c>
      <c r="F1366" t="s">
        <v>151</v>
      </c>
      <c r="G1366" t="s">
        <v>155</v>
      </c>
      <c r="H1366">
        <v>3</v>
      </c>
      <c r="I1366" s="5">
        <v>259.65546218487395</v>
      </c>
      <c r="J1366" s="5">
        <f t="shared" si="21"/>
        <v>778.96638655462186</v>
      </c>
      <c r="K1366" s="6">
        <v>47803</v>
      </c>
      <c r="L1366" s="6" t="s">
        <v>28</v>
      </c>
      <c r="M1366" s="6" t="s">
        <v>29</v>
      </c>
      <c r="N1366" t="s">
        <v>35</v>
      </c>
      <c r="O1366" t="s">
        <v>16</v>
      </c>
    </row>
    <row r="1367" spans="1:15" x14ac:dyDescent="0.45">
      <c r="A1367">
        <v>41308840</v>
      </c>
      <c r="B1367" s="4">
        <v>44071</v>
      </c>
      <c r="C1367">
        <v>6886840</v>
      </c>
      <c r="D1367">
        <v>13337</v>
      </c>
      <c r="E1367" t="s">
        <v>198</v>
      </c>
      <c r="F1367" t="s">
        <v>152</v>
      </c>
      <c r="G1367" t="s">
        <v>154</v>
      </c>
      <c r="H1367">
        <v>3</v>
      </c>
      <c r="I1367" s="5">
        <v>118.47899159663866</v>
      </c>
      <c r="J1367" s="5">
        <f t="shared" si="21"/>
        <v>355.43697478991601</v>
      </c>
      <c r="K1367" s="6">
        <v>47803</v>
      </c>
      <c r="L1367" s="6" t="s">
        <v>28</v>
      </c>
      <c r="M1367" s="6" t="s">
        <v>29</v>
      </c>
      <c r="N1367" t="s">
        <v>35</v>
      </c>
      <c r="O1367" t="s">
        <v>16</v>
      </c>
    </row>
    <row r="1368" spans="1:15" x14ac:dyDescent="0.45">
      <c r="A1368">
        <v>94230346</v>
      </c>
      <c r="B1368" s="4">
        <v>44068</v>
      </c>
      <c r="C1368">
        <v>2750811</v>
      </c>
      <c r="D1368">
        <v>11777</v>
      </c>
      <c r="E1368" t="s">
        <v>175</v>
      </c>
      <c r="F1368" t="s">
        <v>150</v>
      </c>
      <c r="G1368" t="s">
        <v>154</v>
      </c>
      <c r="H1368">
        <v>2</v>
      </c>
      <c r="I1368" s="5">
        <v>63.016806722689076</v>
      </c>
      <c r="J1368" s="5">
        <f t="shared" si="21"/>
        <v>126.03361344537815</v>
      </c>
      <c r="K1368" s="6">
        <v>45711</v>
      </c>
      <c r="L1368" s="6" t="s">
        <v>28</v>
      </c>
      <c r="M1368" s="6" t="s">
        <v>29</v>
      </c>
      <c r="N1368" t="s">
        <v>17</v>
      </c>
      <c r="O1368" t="s">
        <v>26</v>
      </c>
    </row>
    <row r="1369" spans="1:15" x14ac:dyDescent="0.45">
      <c r="A1369">
        <v>91237947</v>
      </c>
      <c r="B1369" s="4">
        <v>44068</v>
      </c>
      <c r="C1369">
        <v>7982981</v>
      </c>
      <c r="D1369">
        <v>10381</v>
      </c>
      <c r="E1369" t="s">
        <v>205</v>
      </c>
      <c r="F1369" t="s">
        <v>174</v>
      </c>
      <c r="G1369" t="s">
        <v>155</v>
      </c>
      <c r="H1369">
        <v>2</v>
      </c>
      <c r="I1369" s="5">
        <v>132.76470588235296</v>
      </c>
      <c r="J1369" s="5">
        <f t="shared" si="21"/>
        <v>265.52941176470591</v>
      </c>
      <c r="K1369" s="6">
        <v>76855</v>
      </c>
      <c r="L1369" s="6" t="s">
        <v>28</v>
      </c>
      <c r="M1369" s="6" t="s">
        <v>36</v>
      </c>
      <c r="N1369" t="s">
        <v>35</v>
      </c>
      <c r="O1369" t="s">
        <v>26</v>
      </c>
    </row>
    <row r="1370" spans="1:15" x14ac:dyDescent="0.45">
      <c r="A1370">
        <v>91237947</v>
      </c>
      <c r="B1370" s="4">
        <v>44068</v>
      </c>
      <c r="C1370">
        <v>7982981</v>
      </c>
      <c r="D1370">
        <v>11561</v>
      </c>
      <c r="E1370" t="s">
        <v>187</v>
      </c>
      <c r="F1370" t="s">
        <v>150</v>
      </c>
      <c r="G1370" t="s">
        <v>154</v>
      </c>
      <c r="H1370">
        <v>3</v>
      </c>
      <c r="I1370" s="5">
        <v>66.378151260504197</v>
      </c>
      <c r="J1370" s="5">
        <f t="shared" si="21"/>
        <v>199.1344537815126</v>
      </c>
      <c r="K1370" s="6">
        <v>76855</v>
      </c>
      <c r="L1370" s="6" t="s">
        <v>28</v>
      </c>
      <c r="M1370" s="6" t="s">
        <v>36</v>
      </c>
      <c r="N1370" t="s">
        <v>35</v>
      </c>
      <c r="O1370" t="s">
        <v>26</v>
      </c>
    </row>
    <row r="1371" spans="1:15" x14ac:dyDescent="0.45">
      <c r="A1371">
        <v>91237947</v>
      </c>
      <c r="B1371" s="4">
        <v>44068</v>
      </c>
      <c r="C1371">
        <v>7982981</v>
      </c>
      <c r="D1371">
        <v>12495</v>
      </c>
      <c r="E1371" t="s">
        <v>201</v>
      </c>
      <c r="F1371" t="s">
        <v>151</v>
      </c>
      <c r="G1371" t="s">
        <v>155</v>
      </c>
      <c r="H1371">
        <v>2</v>
      </c>
      <c r="I1371" s="5">
        <v>264.69747899159665</v>
      </c>
      <c r="J1371" s="5">
        <f t="shared" si="21"/>
        <v>529.39495798319331</v>
      </c>
      <c r="K1371" s="6">
        <v>76855</v>
      </c>
      <c r="L1371" s="6" t="s">
        <v>28</v>
      </c>
      <c r="M1371" s="6" t="s">
        <v>36</v>
      </c>
      <c r="N1371" t="s">
        <v>35</v>
      </c>
      <c r="O1371" t="s">
        <v>26</v>
      </c>
    </row>
    <row r="1372" spans="1:15" x14ac:dyDescent="0.45">
      <c r="A1372">
        <v>25857508</v>
      </c>
      <c r="B1372" s="4">
        <v>44068</v>
      </c>
      <c r="C1372">
        <v>4340076</v>
      </c>
      <c r="D1372">
        <v>10828</v>
      </c>
      <c r="E1372" t="s">
        <v>190</v>
      </c>
      <c r="F1372" t="s">
        <v>174</v>
      </c>
      <c r="G1372" t="s">
        <v>154</v>
      </c>
      <c r="H1372">
        <v>3</v>
      </c>
      <c r="I1372" s="5">
        <v>136.96638655462186</v>
      </c>
      <c r="J1372" s="5">
        <f t="shared" si="21"/>
        <v>410.89915966386559</v>
      </c>
      <c r="K1372" s="6">
        <v>91550</v>
      </c>
      <c r="L1372" s="6" t="s">
        <v>13</v>
      </c>
      <c r="M1372" s="6" t="s">
        <v>27</v>
      </c>
      <c r="N1372" t="s">
        <v>17</v>
      </c>
      <c r="O1372" t="s">
        <v>16</v>
      </c>
    </row>
    <row r="1373" spans="1:15" x14ac:dyDescent="0.45">
      <c r="A1373">
        <v>25857508</v>
      </c>
      <c r="B1373" s="4">
        <v>44068</v>
      </c>
      <c r="C1373">
        <v>4340076</v>
      </c>
      <c r="D1373">
        <v>13337</v>
      </c>
      <c r="E1373" t="s">
        <v>198</v>
      </c>
      <c r="F1373" t="s">
        <v>152</v>
      </c>
      <c r="G1373" t="s">
        <v>154</v>
      </c>
      <c r="H1373">
        <v>2</v>
      </c>
      <c r="I1373" s="5">
        <v>118.47899159663866</v>
      </c>
      <c r="J1373" s="5">
        <f t="shared" si="21"/>
        <v>236.95798319327733</v>
      </c>
      <c r="K1373" s="6">
        <v>91550</v>
      </c>
      <c r="L1373" s="6" t="s">
        <v>13</v>
      </c>
      <c r="M1373" s="6" t="s">
        <v>27</v>
      </c>
      <c r="N1373" t="s">
        <v>17</v>
      </c>
      <c r="O1373" t="s">
        <v>16</v>
      </c>
    </row>
    <row r="1374" spans="1:15" x14ac:dyDescent="0.45">
      <c r="A1374">
        <v>25857508</v>
      </c>
      <c r="B1374" s="4">
        <v>44068</v>
      </c>
      <c r="C1374">
        <v>4340076</v>
      </c>
      <c r="D1374">
        <v>11081</v>
      </c>
      <c r="E1374" t="s">
        <v>218</v>
      </c>
      <c r="F1374" t="s">
        <v>150</v>
      </c>
      <c r="G1374" t="s">
        <v>155</v>
      </c>
      <c r="H1374">
        <v>3</v>
      </c>
      <c r="I1374" s="5">
        <v>70.579831932773104</v>
      </c>
      <c r="J1374" s="5">
        <f t="shared" si="21"/>
        <v>211.7394957983193</v>
      </c>
      <c r="K1374" s="6">
        <v>91550</v>
      </c>
      <c r="L1374" s="6" t="s">
        <v>13</v>
      </c>
      <c r="M1374" s="6" t="s">
        <v>27</v>
      </c>
      <c r="N1374" t="s">
        <v>17</v>
      </c>
      <c r="O1374" t="s">
        <v>16</v>
      </c>
    </row>
    <row r="1375" spans="1:15" x14ac:dyDescent="0.45">
      <c r="A1375">
        <v>66746589</v>
      </c>
      <c r="B1375" s="4">
        <v>44067</v>
      </c>
      <c r="C1375">
        <v>4513985</v>
      </c>
      <c r="D1375">
        <v>10561</v>
      </c>
      <c r="E1375" t="s">
        <v>194</v>
      </c>
      <c r="F1375" t="s">
        <v>174</v>
      </c>
      <c r="G1375" t="s">
        <v>154</v>
      </c>
      <c r="H1375">
        <v>3</v>
      </c>
      <c r="I1375" s="5">
        <v>133.60504201680675</v>
      </c>
      <c r="J1375" s="5">
        <f t="shared" si="21"/>
        <v>400.81512605042025</v>
      </c>
      <c r="K1375" s="6">
        <v>84478</v>
      </c>
      <c r="L1375" s="6" t="s">
        <v>13</v>
      </c>
      <c r="M1375" s="6" t="s">
        <v>27</v>
      </c>
      <c r="N1375" t="s">
        <v>15</v>
      </c>
      <c r="O1375" t="s">
        <v>18</v>
      </c>
    </row>
    <row r="1376" spans="1:15" x14ac:dyDescent="0.45">
      <c r="A1376">
        <v>66746589</v>
      </c>
      <c r="B1376" s="4">
        <v>44067</v>
      </c>
      <c r="C1376">
        <v>4513985</v>
      </c>
      <c r="D1376">
        <v>11518</v>
      </c>
      <c r="E1376" t="s">
        <v>216</v>
      </c>
      <c r="F1376" t="s">
        <v>150</v>
      </c>
      <c r="G1376" t="s">
        <v>154</v>
      </c>
      <c r="H1376">
        <v>3</v>
      </c>
      <c r="I1376" s="5">
        <v>63.016806722689076</v>
      </c>
      <c r="J1376" s="5">
        <f t="shared" si="21"/>
        <v>189.05042016806723</v>
      </c>
      <c r="K1376" s="6">
        <v>84478</v>
      </c>
      <c r="L1376" s="6" t="s">
        <v>13</v>
      </c>
      <c r="M1376" s="6" t="s">
        <v>27</v>
      </c>
      <c r="N1376" t="s">
        <v>15</v>
      </c>
      <c r="O1376" t="s">
        <v>18</v>
      </c>
    </row>
    <row r="1377" spans="1:15" x14ac:dyDescent="0.45">
      <c r="A1377">
        <v>24317690</v>
      </c>
      <c r="B1377" s="4">
        <v>44066</v>
      </c>
      <c r="C1377">
        <v>9098678</v>
      </c>
      <c r="D1377">
        <v>13397</v>
      </c>
      <c r="E1377" t="s">
        <v>219</v>
      </c>
      <c r="F1377" t="s">
        <v>152</v>
      </c>
      <c r="G1377" t="s">
        <v>155</v>
      </c>
      <c r="H1377">
        <v>2</v>
      </c>
      <c r="I1377" s="5">
        <v>117.63865546218489</v>
      </c>
      <c r="J1377" s="5">
        <f t="shared" si="21"/>
        <v>235.27731092436977</v>
      </c>
      <c r="K1377" s="6">
        <v>83684</v>
      </c>
      <c r="L1377" s="6" t="s">
        <v>13</v>
      </c>
      <c r="M1377" s="6" t="s">
        <v>27</v>
      </c>
      <c r="N1377" t="s">
        <v>23</v>
      </c>
      <c r="O1377" t="s">
        <v>16</v>
      </c>
    </row>
    <row r="1378" spans="1:15" x14ac:dyDescent="0.45">
      <c r="A1378">
        <v>24317690</v>
      </c>
      <c r="B1378" s="4">
        <v>44066</v>
      </c>
      <c r="C1378">
        <v>9098678</v>
      </c>
      <c r="D1378">
        <v>11969</v>
      </c>
      <c r="E1378" t="s">
        <v>195</v>
      </c>
      <c r="F1378" t="s">
        <v>150</v>
      </c>
      <c r="G1378" t="s">
        <v>155</v>
      </c>
      <c r="H1378">
        <v>3</v>
      </c>
      <c r="I1378" s="5">
        <v>66.378151260504197</v>
      </c>
      <c r="J1378" s="5">
        <f t="shared" si="21"/>
        <v>199.1344537815126</v>
      </c>
      <c r="K1378" s="6">
        <v>83684</v>
      </c>
      <c r="L1378" s="6" t="s">
        <v>13</v>
      </c>
      <c r="M1378" s="6" t="s">
        <v>27</v>
      </c>
      <c r="N1378" t="s">
        <v>23</v>
      </c>
      <c r="O1378" t="s">
        <v>16</v>
      </c>
    </row>
    <row r="1379" spans="1:15" x14ac:dyDescent="0.45">
      <c r="A1379">
        <v>24317690</v>
      </c>
      <c r="B1379" s="4">
        <v>44066</v>
      </c>
      <c r="C1379">
        <v>9098678</v>
      </c>
      <c r="D1379">
        <v>11310</v>
      </c>
      <c r="E1379" t="s">
        <v>211</v>
      </c>
      <c r="F1379" t="s">
        <v>150</v>
      </c>
      <c r="G1379" t="s">
        <v>154</v>
      </c>
      <c r="H1379">
        <v>2</v>
      </c>
      <c r="I1379" s="5">
        <v>71.420168067226896</v>
      </c>
      <c r="J1379" s="5">
        <f t="shared" si="21"/>
        <v>142.84033613445379</v>
      </c>
      <c r="K1379" s="6">
        <v>83684</v>
      </c>
      <c r="L1379" s="6" t="s">
        <v>13</v>
      </c>
      <c r="M1379" s="6" t="s">
        <v>27</v>
      </c>
      <c r="N1379" t="s">
        <v>23</v>
      </c>
      <c r="O1379" t="s">
        <v>16</v>
      </c>
    </row>
    <row r="1380" spans="1:15" x14ac:dyDescent="0.45">
      <c r="A1380">
        <v>13054474</v>
      </c>
      <c r="B1380" s="4">
        <v>44066</v>
      </c>
      <c r="C1380">
        <v>8326617</v>
      </c>
      <c r="D1380">
        <v>13071</v>
      </c>
      <c r="E1380" t="s">
        <v>180</v>
      </c>
      <c r="F1380" t="s">
        <v>152</v>
      </c>
      <c r="G1380" t="s">
        <v>154</v>
      </c>
      <c r="H1380">
        <v>3</v>
      </c>
      <c r="I1380" s="5">
        <v>122.68067226890757</v>
      </c>
      <c r="J1380" s="5">
        <f t="shared" si="21"/>
        <v>368.0420168067227</v>
      </c>
      <c r="K1380" s="6">
        <v>58300</v>
      </c>
      <c r="L1380" s="6" t="s">
        <v>28</v>
      </c>
      <c r="M1380" s="6" t="s">
        <v>29</v>
      </c>
      <c r="N1380" t="s">
        <v>35</v>
      </c>
      <c r="O1380" t="s">
        <v>16</v>
      </c>
    </row>
    <row r="1381" spans="1:15" x14ac:dyDescent="0.45">
      <c r="A1381">
        <v>94992592</v>
      </c>
      <c r="B1381" s="4">
        <v>44066</v>
      </c>
      <c r="C1381">
        <v>1666917</v>
      </c>
      <c r="D1381">
        <v>11081</v>
      </c>
      <c r="E1381" t="s">
        <v>218</v>
      </c>
      <c r="F1381" t="s">
        <v>150</v>
      </c>
      <c r="G1381" t="s">
        <v>155</v>
      </c>
      <c r="H1381">
        <v>1</v>
      </c>
      <c r="I1381" s="5">
        <v>70.579831932773104</v>
      </c>
      <c r="J1381" s="5">
        <f t="shared" si="21"/>
        <v>70.579831932773104</v>
      </c>
      <c r="K1381" s="6">
        <v>89269</v>
      </c>
      <c r="L1381" s="6" t="s">
        <v>13</v>
      </c>
      <c r="M1381" s="6" t="s">
        <v>27</v>
      </c>
      <c r="N1381" t="s">
        <v>15</v>
      </c>
      <c r="O1381" t="s">
        <v>26</v>
      </c>
    </row>
    <row r="1382" spans="1:15" x14ac:dyDescent="0.45">
      <c r="A1382">
        <v>63719320</v>
      </c>
      <c r="B1382" s="4">
        <v>44065</v>
      </c>
      <c r="C1382">
        <v>9038021</v>
      </c>
      <c r="D1382">
        <v>11777</v>
      </c>
      <c r="E1382" t="s">
        <v>175</v>
      </c>
      <c r="F1382" t="s">
        <v>150</v>
      </c>
      <c r="G1382" t="s">
        <v>154</v>
      </c>
      <c r="H1382">
        <v>3</v>
      </c>
      <c r="I1382" s="5">
        <v>63.016806722689076</v>
      </c>
      <c r="J1382" s="5">
        <f t="shared" si="21"/>
        <v>189.05042016806723</v>
      </c>
      <c r="K1382" s="6">
        <v>32683</v>
      </c>
      <c r="L1382" s="6" t="s">
        <v>28</v>
      </c>
      <c r="M1382" s="6" t="s">
        <v>29</v>
      </c>
      <c r="N1382" t="s">
        <v>23</v>
      </c>
      <c r="O1382" t="s">
        <v>18</v>
      </c>
    </row>
    <row r="1383" spans="1:15" x14ac:dyDescent="0.45">
      <c r="A1383">
        <v>54916717</v>
      </c>
      <c r="B1383" s="4">
        <v>44065</v>
      </c>
      <c r="C1383">
        <v>4612353</v>
      </c>
      <c r="D1383">
        <v>13355</v>
      </c>
      <c r="E1383" t="s">
        <v>224</v>
      </c>
      <c r="F1383" t="s">
        <v>152</v>
      </c>
      <c r="G1383" t="s">
        <v>154</v>
      </c>
      <c r="H1383">
        <v>2</v>
      </c>
      <c r="I1383" s="5">
        <v>123.52100840336136</v>
      </c>
      <c r="J1383" s="5">
        <f t="shared" si="21"/>
        <v>247.04201680672273</v>
      </c>
      <c r="K1383" s="6">
        <v>91161</v>
      </c>
      <c r="L1383" s="6" t="s">
        <v>13</v>
      </c>
      <c r="M1383" s="6" t="s">
        <v>27</v>
      </c>
      <c r="N1383" t="s">
        <v>32</v>
      </c>
      <c r="O1383" t="s">
        <v>16</v>
      </c>
    </row>
    <row r="1384" spans="1:15" x14ac:dyDescent="0.45">
      <c r="A1384">
        <v>39881674</v>
      </c>
      <c r="B1384" s="4">
        <v>44065</v>
      </c>
      <c r="C1384">
        <v>6002540</v>
      </c>
      <c r="D1384">
        <v>13653</v>
      </c>
      <c r="E1384" t="s">
        <v>196</v>
      </c>
      <c r="F1384" t="s">
        <v>152</v>
      </c>
      <c r="G1384" t="s">
        <v>155</v>
      </c>
      <c r="H1384">
        <v>2</v>
      </c>
      <c r="I1384" s="5">
        <v>121.00000000000001</v>
      </c>
      <c r="J1384" s="5">
        <f t="shared" si="21"/>
        <v>242.00000000000003</v>
      </c>
      <c r="K1384" s="6">
        <v>32339</v>
      </c>
      <c r="L1384" s="6" t="s">
        <v>28</v>
      </c>
      <c r="M1384" s="6" t="s">
        <v>29</v>
      </c>
      <c r="N1384" t="s">
        <v>17</v>
      </c>
      <c r="O1384" t="s">
        <v>16</v>
      </c>
    </row>
    <row r="1385" spans="1:15" x14ac:dyDescent="0.45">
      <c r="A1385">
        <v>84342320</v>
      </c>
      <c r="B1385" s="4">
        <v>44064</v>
      </c>
      <c r="C1385">
        <v>7549813</v>
      </c>
      <c r="D1385">
        <v>10430</v>
      </c>
      <c r="E1385" t="s">
        <v>176</v>
      </c>
      <c r="F1385" t="s">
        <v>174</v>
      </c>
      <c r="G1385" t="s">
        <v>155</v>
      </c>
      <c r="H1385">
        <v>2</v>
      </c>
      <c r="I1385" s="5">
        <v>140.32773109243698</v>
      </c>
      <c r="J1385" s="5">
        <f t="shared" si="21"/>
        <v>280.65546218487395</v>
      </c>
      <c r="K1385" s="6" t="s">
        <v>87</v>
      </c>
      <c r="L1385" s="6" t="s">
        <v>21</v>
      </c>
      <c r="M1385" s="6" t="s">
        <v>33</v>
      </c>
      <c r="N1385" t="s">
        <v>23</v>
      </c>
      <c r="O1385" t="s">
        <v>18</v>
      </c>
    </row>
    <row r="1386" spans="1:15" x14ac:dyDescent="0.45">
      <c r="A1386">
        <v>75671799</v>
      </c>
      <c r="B1386" s="4">
        <v>44064</v>
      </c>
      <c r="C1386">
        <v>6421195</v>
      </c>
      <c r="D1386">
        <v>13583</v>
      </c>
      <c r="E1386" t="s">
        <v>184</v>
      </c>
      <c r="F1386" t="s">
        <v>152</v>
      </c>
      <c r="G1386" t="s">
        <v>154</v>
      </c>
      <c r="H1386">
        <v>2</v>
      </c>
      <c r="I1386" s="5">
        <v>110.07563025210085</v>
      </c>
      <c r="J1386" s="5">
        <f t="shared" si="21"/>
        <v>220.1512605042017</v>
      </c>
      <c r="K1386" s="6" t="s">
        <v>82</v>
      </c>
      <c r="L1386" s="6" t="s">
        <v>21</v>
      </c>
      <c r="M1386" s="6" t="s">
        <v>25</v>
      </c>
      <c r="N1386" t="s">
        <v>17</v>
      </c>
      <c r="O1386" t="s">
        <v>18</v>
      </c>
    </row>
    <row r="1387" spans="1:15" x14ac:dyDescent="0.45">
      <c r="A1387">
        <v>37839731</v>
      </c>
      <c r="B1387" s="4">
        <v>44064</v>
      </c>
      <c r="C1387">
        <v>9542201</v>
      </c>
      <c r="D1387">
        <v>11040</v>
      </c>
      <c r="E1387" t="s">
        <v>191</v>
      </c>
      <c r="F1387" t="s">
        <v>150</v>
      </c>
      <c r="G1387" t="s">
        <v>155</v>
      </c>
      <c r="H1387">
        <v>2</v>
      </c>
      <c r="I1387" s="5">
        <v>65.537815126050418</v>
      </c>
      <c r="J1387" s="5">
        <f t="shared" si="21"/>
        <v>131.07563025210084</v>
      </c>
      <c r="K1387" s="6">
        <v>29462</v>
      </c>
      <c r="L1387" s="6" t="s">
        <v>19</v>
      </c>
      <c r="M1387" s="6" t="s">
        <v>20</v>
      </c>
      <c r="N1387" t="s">
        <v>17</v>
      </c>
      <c r="O1387" t="s">
        <v>16</v>
      </c>
    </row>
    <row r="1388" spans="1:15" x14ac:dyDescent="0.45">
      <c r="A1388">
        <v>37839731</v>
      </c>
      <c r="B1388" s="4">
        <v>44064</v>
      </c>
      <c r="C1388">
        <v>9542201</v>
      </c>
      <c r="D1388">
        <v>11081</v>
      </c>
      <c r="E1388" t="s">
        <v>218</v>
      </c>
      <c r="F1388" t="s">
        <v>150</v>
      </c>
      <c r="G1388" t="s">
        <v>155</v>
      </c>
      <c r="H1388">
        <v>3</v>
      </c>
      <c r="I1388" s="5">
        <v>70.579831932773104</v>
      </c>
      <c r="J1388" s="5">
        <f t="shared" si="21"/>
        <v>211.7394957983193</v>
      </c>
      <c r="K1388" s="6">
        <v>29462</v>
      </c>
      <c r="L1388" s="6" t="s">
        <v>19</v>
      </c>
      <c r="M1388" s="6" t="s">
        <v>20</v>
      </c>
      <c r="N1388" t="s">
        <v>17</v>
      </c>
      <c r="O1388" t="s">
        <v>16</v>
      </c>
    </row>
    <row r="1389" spans="1:15" x14ac:dyDescent="0.45">
      <c r="A1389">
        <v>37839731</v>
      </c>
      <c r="B1389" s="4">
        <v>44064</v>
      </c>
      <c r="C1389">
        <v>9542201</v>
      </c>
      <c r="D1389">
        <v>12634</v>
      </c>
      <c r="E1389" t="s">
        <v>202</v>
      </c>
      <c r="F1389" t="s">
        <v>151</v>
      </c>
      <c r="G1389" t="s">
        <v>154</v>
      </c>
      <c r="H1389">
        <v>3</v>
      </c>
      <c r="I1389" s="5">
        <v>265.53781512605042</v>
      </c>
      <c r="J1389" s="5">
        <f t="shared" si="21"/>
        <v>796.61344537815125</v>
      </c>
      <c r="K1389" s="6">
        <v>29462</v>
      </c>
      <c r="L1389" s="6" t="s">
        <v>19</v>
      </c>
      <c r="M1389" s="6" t="s">
        <v>20</v>
      </c>
      <c r="N1389" t="s">
        <v>17</v>
      </c>
      <c r="O1389" t="s">
        <v>16</v>
      </c>
    </row>
    <row r="1390" spans="1:15" x14ac:dyDescent="0.45">
      <c r="A1390">
        <v>61682234</v>
      </c>
      <c r="B1390" s="4">
        <v>44063</v>
      </c>
      <c r="C1390">
        <v>1071475</v>
      </c>
      <c r="D1390">
        <v>10331</v>
      </c>
      <c r="E1390" t="s">
        <v>188</v>
      </c>
      <c r="F1390" t="s">
        <v>174</v>
      </c>
      <c r="G1390" t="s">
        <v>154</v>
      </c>
      <c r="H1390">
        <v>2</v>
      </c>
      <c r="I1390" s="5">
        <v>141.16806722689077</v>
      </c>
      <c r="J1390" s="5">
        <f t="shared" si="21"/>
        <v>282.33613445378154</v>
      </c>
      <c r="K1390" s="6">
        <v>71272</v>
      </c>
      <c r="L1390" s="6" t="s">
        <v>13</v>
      </c>
      <c r="M1390" s="6" t="s">
        <v>14</v>
      </c>
      <c r="N1390" t="s">
        <v>32</v>
      </c>
      <c r="O1390" t="s">
        <v>16</v>
      </c>
    </row>
    <row r="1391" spans="1:15" x14ac:dyDescent="0.45">
      <c r="A1391">
        <v>61682234</v>
      </c>
      <c r="B1391" s="4">
        <v>44063</v>
      </c>
      <c r="C1391">
        <v>1071475</v>
      </c>
      <c r="D1391">
        <v>10828</v>
      </c>
      <c r="E1391" t="s">
        <v>190</v>
      </c>
      <c r="F1391" t="s">
        <v>174</v>
      </c>
      <c r="G1391" t="s">
        <v>154</v>
      </c>
      <c r="H1391">
        <v>2</v>
      </c>
      <c r="I1391" s="5">
        <v>136.96638655462186</v>
      </c>
      <c r="J1391" s="5">
        <f t="shared" si="21"/>
        <v>273.93277310924373</v>
      </c>
      <c r="K1391" s="6">
        <v>71272</v>
      </c>
      <c r="L1391" s="6" t="s">
        <v>13</v>
      </c>
      <c r="M1391" s="6" t="s">
        <v>14</v>
      </c>
      <c r="N1391" t="s">
        <v>32</v>
      </c>
      <c r="O1391" t="s">
        <v>16</v>
      </c>
    </row>
    <row r="1392" spans="1:15" x14ac:dyDescent="0.45">
      <c r="A1392">
        <v>61682234</v>
      </c>
      <c r="B1392" s="4">
        <v>44063</v>
      </c>
      <c r="C1392">
        <v>1071475</v>
      </c>
      <c r="D1392">
        <v>11040</v>
      </c>
      <c r="E1392" t="s">
        <v>191</v>
      </c>
      <c r="F1392" t="s">
        <v>150</v>
      </c>
      <c r="G1392" t="s">
        <v>155</v>
      </c>
      <c r="H1392">
        <v>2</v>
      </c>
      <c r="I1392" s="5">
        <v>65.537815126050418</v>
      </c>
      <c r="J1392" s="5">
        <f t="shared" si="21"/>
        <v>131.07563025210084</v>
      </c>
      <c r="K1392" s="6">
        <v>71272</v>
      </c>
      <c r="L1392" s="6" t="s">
        <v>13</v>
      </c>
      <c r="M1392" s="6" t="s">
        <v>14</v>
      </c>
      <c r="N1392" t="s">
        <v>32</v>
      </c>
      <c r="O1392" t="s">
        <v>16</v>
      </c>
    </row>
    <row r="1393" spans="1:15" x14ac:dyDescent="0.45">
      <c r="A1393">
        <v>28789566</v>
      </c>
      <c r="B1393" s="4">
        <v>44061</v>
      </c>
      <c r="C1393">
        <v>1389858</v>
      </c>
      <c r="D1393">
        <v>10381</v>
      </c>
      <c r="E1393" t="s">
        <v>205</v>
      </c>
      <c r="F1393" t="s">
        <v>174</v>
      </c>
      <c r="G1393" t="s">
        <v>155</v>
      </c>
      <c r="H1393">
        <v>2</v>
      </c>
      <c r="I1393" s="5">
        <v>132.76470588235296</v>
      </c>
      <c r="J1393" s="5">
        <f t="shared" si="21"/>
        <v>265.52941176470591</v>
      </c>
      <c r="K1393" s="6">
        <v>48465</v>
      </c>
      <c r="L1393" s="6" t="s">
        <v>19</v>
      </c>
      <c r="M1393" s="6" t="s">
        <v>20</v>
      </c>
      <c r="N1393" t="s">
        <v>15</v>
      </c>
      <c r="O1393" t="s">
        <v>16</v>
      </c>
    </row>
    <row r="1394" spans="1:15" x14ac:dyDescent="0.45">
      <c r="A1394">
        <v>93149776</v>
      </c>
      <c r="B1394" s="4">
        <v>44060</v>
      </c>
      <c r="C1394">
        <v>1296262</v>
      </c>
      <c r="D1394">
        <v>11777</v>
      </c>
      <c r="E1394" t="s">
        <v>175</v>
      </c>
      <c r="F1394" t="s">
        <v>150</v>
      </c>
      <c r="G1394" t="s">
        <v>154</v>
      </c>
      <c r="H1394">
        <v>2</v>
      </c>
      <c r="I1394" s="5">
        <v>63.016806722689076</v>
      </c>
      <c r="J1394" s="5">
        <f t="shared" si="21"/>
        <v>126.03361344537815</v>
      </c>
      <c r="K1394" s="6">
        <v>35440</v>
      </c>
      <c r="L1394" s="6" t="s">
        <v>28</v>
      </c>
      <c r="M1394" s="6" t="s">
        <v>39</v>
      </c>
      <c r="N1394" t="s">
        <v>15</v>
      </c>
      <c r="O1394" t="s">
        <v>26</v>
      </c>
    </row>
    <row r="1395" spans="1:15" x14ac:dyDescent="0.45">
      <c r="A1395">
        <v>93149776</v>
      </c>
      <c r="B1395" s="4">
        <v>44060</v>
      </c>
      <c r="C1395">
        <v>1296262</v>
      </c>
      <c r="D1395">
        <v>12849</v>
      </c>
      <c r="E1395" t="s">
        <v>200</v>
      </c>
      <c r="F1395" t="s">
        <v>151</v>
      </c>
      <c r="G1395" t="s">
        <v>154</v>
      </c>
      <c r="H1395">
        <v>3</v>
      </c>
      <c r="I1395" s="5">
        <v>255.45378151260505</v>
      </c>
      <c r="J1395" s="5">
        <f t="shared" si="21"/>
        <v>766.36134453781517</v>
      </c>
      <c r="K1395" s="6">
        <v>35440</v>
      </c>
      <c r="L1395" s="6" t="s">
        <v>28</v>
      </c>
      <c r="M1395" s="6" t="s">
        <v>39</v>
      </c>
      <c r="N1395" t="s">
        <v>15</v>
      </c>
      <c r="O1395" t="s">
        <v>26</v>
      </c>
    </row>
    <row r="1396" spans="1:15" x14ac:dyDescent="0.45">
      <c r="A1396">
        <v>26906502</v>
      </c>
      <c r="B1396" s="4">
        <v>44060</v>
      </c>
      <c r="C1396">
        <v>9714068</v>
      </c>
      <c r="D1396">
        <v>10331</v>
      </c>
      <c r="E1396" t="s">
        <v>188</v>
      </c>
      <c r="F1396" t="s">
        <v>174</v>
      </c>
      <c r="G1396" t="s">
        <v>154</v>
      </c>
      <c r="H1396">
        <v>3</v>
      </c>
      <c r="I1396" s="5">
        <v>141.16806722689077</v>
      </c>
      <c r="J1396" s="5">
        <f t="shared" si="21"/>
        <v>423.50420168067228</v>
      </c>
      <c r="K1396" s="6">
        <v>84137</v>
      </c>
      <c r="L1396" s="6" t="s">
        <v>13</v>
      </c>
      <c r="M1396" s="6" t="s">
        <v>27</v>
      </c>
      <c r="N1396" t="s">
        <v>32</v>
      </c>
      <c r="O1396" t="s">
        <v>16</v>
      </c>
    </row>
    <row r="1397" spans="1:15" x14ac:dyDescent="0.45">
      <c r="A1397">
        <v>71380560</v>
      </c>
      <c r="B1397" s="4">
        <v>44060</v>
      </c>
      <c r="C1397">
        <v>5781188</v>
      </c>
      <c r="D1397">
        <v>11310</v>
      </c>
      <c r="E1397" t="s">
        <v>211</v>
      </c>
      <c r="F1397" t="s">
        <v>150</v>
      </c>
      <c r="G1397" t="s">
        <v>154</v>
      </c>
      <c r="H1397">
        <v>2</v>
      </c>
      <c r="I1397" s="5">
        <v>71.420168067226896</v>
      </c>
      <c r="J1397" s="5">
        <f t="shared" si="21"/>
        <v>142.84033613445379</v>
      </c>
      <c r="K1397" s="6">
        <v>16278</v>
      </c>
      <c r="L1397" s="6" t="s">
        <v>21</v>
      </c>
      <c r="M1397" s="6" t="s">
        <v>31</v>
      </c>
      <c r="N1397" t="s">
        <v>15</v>
      </c>
      <c r="O1397" t="s">
        <v>18</v>
      </c>
    </row>
    <row r="1398" spans="1:15" x14ac:dyDescent="0.45">
      <c r="A1398">
        <v>18276486</v>
      </c>
      <c r="B1398" s="4">
        <v>44060</v>
      </c>
      <c r="C1398">
        <v>9948076</v>
      </c>
      <c r="D1398">
        <v>13363</v>
      </c>
      <c r="E1398" t="s">
        <v>213</v>
      </c>
      <c r="F1398" t="s">
        <v>152</v>
      </c>
      <c r="G1398" t="s">
        <v>154</v>
      </c>
      <c r="H1398">
        <v>2</v>
      </c>
      <c r="I1398" s="5">
        <v>116.79831932773111</v>
      </c>
      <c r="J1398" s="5">
        <f t="shared" si="21"/>
        <v>233.59663865546221</v>
      </c>
      <c r="K1398" s="6">
        <v>89257</v>
      </c>
      <c r="L1398" s="6" t="s">
        <v>13</v>
      </c>
      <c r="M1398" s="6" t="s">
        <v>27</v>
      </c>
      <c r="N1398" t="s">
        <v>23</v>
      </c>
      <c r="O1398" t="s">
        <v>16</v>
      </c>
    </row>
    <row r="1399" spans="1:15" x14ac:dyDescent="0.45">
      <c r="A1399">
        <v>24023289</v>
      </c>
      <c r="B1399" s="4">
        <v>44060</v>
      </c>
      <c r="C1399">
        <v>8056304</v>
      </c>
      <c r="D1399">
        <v>11733</v>
      </c>
      <c r="E1399" t="s">
        <v>182</v>
      </c>
      <c r="F1399" t="s">
        <v>150</v>
      </c>
      <c r="G1399" t="s">
        <v>155</v>
      </c>
      <c r="H1399">
        <v>3</v>
      </c>
      <c r="I1399" s="5">
        <v>73.100840336134453</v>
      </c>
      <c r="J1399" s="5">
        <f t="shared" si="21"/>
        <v>219.30252100840335</v>
      </c>
      <c r="K1399" s="6">
        <v>71083</v>
      </c>
      <c r="L1399" s="6" t="s">
        <v>13</v>
      </c>
      <c r="M1399" s="6" t="s">
        <v>14</v>
      </c>
      <c r="N1399" t="s">
        <v>32</v>
      </c>
      <c r="O1399" t="s">
        <v>16</v>
      </c>
    </row>
    <row r="1400" spans="1:15" x14ac:dyDescent="0.45">
      <c r="A1400">
        <v>26906502</v>
      </c>
      <c r="B1400" s="4">
        <v>44060</v>
      </c>
      <c r="C1400">
        <v>9714068</v>
      </c>
      <c r="D1400">
        <v>11733</v>
      </c>
      <c r="E1400" t="s">
        <v>182</v>
      </c>
      <c r="F1400" t="s">
        <v>150</v>
      </c>
      <c r="G1400" t="s">
        <v>155</v>
      </c>
      <c r="H1400">
        <v>2</v>
      </c>
      <c r="I1400" s="5">
        <v>73.100840336134453</v>
      </c>
      <c r="J1400" s="5">
        <f t="shared" si="21"/>
        <v>146.20168067226891</v>
      </c>
      <c r="K1400" s="6">
        <v>84137</v>
      </c>
      <c r="L1400" s="6" t="s">
        <v>13</v>
      </c>
      <c r="M1400" s="6" t="s">
        <v>27</v>
      </c>
      <c r="N1400" t="s">
        <v>32</v>
      </c>
      <c r="O1400" t="s">
        <v>16</v>
      </c>
    </row>
    <row r="1401" spans="1:15" x14ac:dyDescent="0.45">
      <c r="A1401">
        <v>26906502</v>
      </c>
      <c r="B1401" s="4">
        <v>44060</v>
      </c>
      <c r="C1401">
        <v>9714068</v>
      </c>
      <c r="D1401">
        <v>11777</v>
      </c>
      <c r="E1401" t="s">
        <v>175</v>
      </c>
      <c r="F1401" t="s">
        <v>150</v>
      </c>
      <c r="G1401" t="s">
        <v>154</v>
      </c>
      <c r="H1401">
        <v>2</v>
      </c>
      <c r="I1401" s="5">
        <v>63.016806722689076</v>
      </c>
      <c r="J1401" s="5">
        <f t="shared" si="21"/>
        <v>126.03361344537815</v>
      </c>
      <c r="K1401" s="6">
        <v>84137</v>
      </c>
      <c r="L1401" s="6" t="s">
        <v>13</v>
      </c>
      <c r="M1401" s="6" t="s">
        <v>27</v>
      </c>
      <c r="N1401" t="s">
        <v>32</v>
      </c>
      <c r="O1401" t="s">
        <v>16</v>
      </c>
    </row>
    <row r="1402" spans="1:15" x14ac:dyDescent="0.45">
      <c r="A1402">
        <v>48202203</v>
      </c>
      <c r="B1402" s="4">
        <v>44058</v>
      </c>
      <c r="C1402">
        <v>7493806</v>
      </c>
      <c r="D1402">
        <v>12710</v>
      </c>
      <c r="E1402" t="s">
        <v>228</v>
      </c>
      <c r="F1402" t="s">
        <v>151</v>
      </c>
      <c r="G1402" t="s">
        <v>155</v>
      </c>
      <c r="H1402">
        <v>1</v>
      </c>
      <c r="I1402" s="5">
        <v>259.65546218487395</v>
      </c>
      <c r="J1402" s="5">
        <f t="shared" si="21"/>
        <v>259.65546218487395</v>
      </c>
      <c r="K1402" s="6">
        <v>95671</v>
      </c>
      <c r="L1402" s="6" t="s">
        <v>13</v>
      </c>
      <c r="M1402" s="6" t="s">
        <v>27</v>
      </c>
      <c r="N1402" t="s">
        <v>32</v>
      </c>
      <c r="O1402" t="s">
        <v>16</v>
      </c>
    </row>
    <row r="1403" spans="1:15" x14ac:dyDescent="0.45">
      <c r="A1403">
        <v>36072399</v>
      </c>
      <c r="B1403" s="4">
        <v>44058</v>
      </c>
      <c r="C1403">
        <v>6060286</v>
      </c>
      <c r="D1403">
        <v>10339</v>
      </c>
      <c r="E1403" t="s">
        <v>208</v>
      </c>
      <c r="F1403" t="s">
        <v>174</v>
      </c>
      <c r="G1403" t="s">
        <v>155</v>
      </c>
      <c r="H1403">
        <v>3</v>
      </c>
      <c r="I1403" s="5">
        <v>130.24369747899161</v>
      </c>
      <c r="J1403" s="5">
        <f t="shared" si="21"/>
        <v>390.73109243697479</v>
      </c>
      <c r="K1403" s="6">
        <v>83022</v>
      </c>
      <c r="L1403" s="6" t="s">
        <v>13</v>
      </c>
      <c r="M1403" s="6" t="s">
        <v>27</v>
      </c>
      <c r="N1403" t="s">
        <v>17</v>
      </c>
      <c r="O1403" t="s">
        <v>16</v>
      </c>
    </row>
    <row r="1404" spans="1:15" x14ac:dyDescent="0.45">
      <c r="A1404">
        <v>48523685</v>
      </c>
      <c r="B1404" s="4">
        <v>44058</v>
      </c>
      <c r="C1404">
        <v>1518926</v>
      </c>
      <c r="D1404">
        <v>12058</v>
      </c>
      <c r="E1404" t="s">
        <v>210</v>
      </c>
      <c r="F1404" t="s">
        <v>151</v>
      </c>
      <c r="G1404" t="s">
        <v>155</v>
      </c>
      <c r="H1404">
        <v>2</v>
      </c>
      <c r="I1404" s="5">
        <v>267.218487394958</v>
      </c>
      <c r="J1404" s="5">
        <f t="shared" si="21"/>
        <v>534.43697478991601</v>
      </c>
      <c r="K1404" s="6" t="s">
        <v>115</v>
      </c>
      <c r="L1404" s="6" t="s">
        <v>21</v>
      </c>
      <c r="M1404" s="6" t="s">
        <v>25</v>
      </c>
      <c r="N1404" t="s">
        <v>23</v>
      </c>
      <c r="O1404" t="s">
        <v>16</v>
      </c>
    </row>
    <row r="1405" spans="1:15" x14ac:dyDescent="0.45">
      <c r="A1405">
        <v>41077548</v>
      </c>
      <c r="B1405" s="4">
        <v>44058</v>
      </c>
      <c r="C1405">
        <v>4514009</v>
      </c>
      <c r="D1405">
        <v>12495</v>
      </c>
      <c r="E1405" t="s">
        <v>201</v>
      </c>
      <c r="F1405" t="s">
        <v>151</v>
      </c>
      <c r="G1405" t="s">
        <v>155</v>
      </c>
      <c r="H1405">
        <v>2</v>
      </c>
      <c r="I1405" s="5">
        <v>264.69747899159665</v>
      </c>
      <c r="J1405" s="5">
        <f t="shared" si="21"/>
        <v>529.39495798319331</v>
      </c>
      <c r="K1405" s="6">
        <v>65479</v>
      </c>
      <c r="L1405" s="6" t="s">
        <v>28</v>
      </c>
      <c r="M1405" s="6" t="s">
        <v>39</v>
      </c>
      <c r="N1405" t="s">
        <v>35</v>
      </c>
      <c r="O1405" t="s">
        <v>16</v>
      </c>
    </row>
    <row r="1406" spans="1:15" x14ac:dyDescent="0.45">
      <c r="A1406">
        <v>41077548</v>
      </c>
      <c r="B1406" s="4">
        <v>44058</v>
      </c>
      <c r="C1406">
        <v>4514009</v>
      </c>
      <c r="D1406">
        <v>13071</v>
      </c>
      <c r="E1406" t="s">
        <v>180</v>
      </c>
      <c r="F1406" t="s">
        <v>152</v>
      </c>
      <c r="G1406" t="s">
        <v>154</v>
      </c>
      <c r="H1406">
        <v>2</v>
      </c>
      <c r="I1406" s="5">
        <v>122.68067226890757</v>
      </c>
      <c r="J1406" s="5">
        <f t="shared" si="21"/>
        <v>245.36134453781514</v>
      </c>
      <c r="K1406" s="6">
        <v>65479</v>
      </c>
      <c r="L1406" s="6" t="s">
        <v>28</v>
      </c>
      <c r="M1406" s="6" t="s">
        <v>39</v>
      </c>
      <c r="N1406" t="s">
        <v>35</v>
      </c>
      <c r="O1406" t="s">
        <v>16</v>
      </c>
    </row>
    <row r="1407" spans="1:15" x14ac:dyDescent="0.45">
      <c r="A1407">
        <v>27095473</v>
      </c>
      <c r="B1407" s="4">
        <v>44058</v>
      </c>
      <c r="C1407">
        <v>4721190</v>
      </c>
      <c r="D1407">
        <v>11036</v>
      </c>
      <c r="E1407" t="s">
        <v>227</v>
      </c>
      <c r="F1407" t="s">
        <v>150</v>
      </c>
      <c r="G1407" t="s">
        <v>155</v>
      </c>
      <c r="H1407">
        <v>3</v>
      </c>
      <c r="I1407" s="5">
        <v>68.058823529411768</v>
      </c>
      <c r="J1407" s="5">
        <f t="shared" si="21"/>
        <v>204.1764705882353</v>
      </c>
      <c r="K1407" s="6">
        <v>57368</v>
      </c>
      <c r="L1407" s="6" t="s">
        <v>28</v>
      </c>
      <c r="M1407" s="6" t="s">
        <v>29</v>
      </c>
      <c r="N1407" t="s">
        <v>35</v>
      </c>
      <c r="O1407" t="s">
        <v>16</v>
      </c>
    </row>
    <row r="1408" spans="1:15" x14ac:dyDescent="0.45">
      <c r="A1408">
        <v>25526538</v>
      </c>
      <c r="B1408" s="4">
        <v>44057</v>
      </c>
      <c r="C1408">
        <v>4092955</v>
      </c>
      <c r="D1408">
        <v>10722</v>
      </c>
      <c r="E1408" t="s">
        <v>192</v>
      </c>
      <c r="F1408" t="s">
        <v>174</v>
      </c>
      <c r="G1408" t="s">
        <v>154</v>
      </c>
      <c r="H1408">
        <v>2</v>
      </c>
      <c r="I1408" s="5">
        <v>136.96638655462186</v>
      </c>
      <c r="J1408" s="5">
        <f t="shared" si="21"/>
        <v>273.93277310924373</v>
      </c>
      <c r="K1408" s="6">
        <v>89584</v>
      </c>
      <c r="L1408" s="6" t="s">
        <v>13</v>
      </c>
      <c r="M1408" s="6" t="s">
        <v>14</v>
      </c>
      <c r="N1408" t="s">
        <v>32</v>
      </c>
      <c r="O1408" t="s">
        <v>16</v>
      </c>
    </row>
    <row r="1409" spans="1:15" x14ac:dyDescent="0.45">
      <c r="A1409">
        <v>22272800</v>
      </c>
      <c r="B1409" s="4">
        <v>44057</v>
      </c>
      <c r="C1409">
        <v>4544778</v>
      </c>
      <c r="D1409">
        <v>10828</v>
      </c>
      <c r="E1409" t="s">
        <v>190</v>
      </c>
      <c r="F1409" t="s">
        <v>174</v>
      </c>
      <c r="G1409" t="s">
        <v>154</v>
      </c>
      <c r="H1409">
        <v>3</v>
      </c>
      <c r="I1409" s="5">
        <v>136.96638655462186</v>
      </c>
      <c r="J1409" s="5">
        <f t="shared" si="21"/>
        <v>410.89915966386559</v>
      </c>
      <c r="K1409" s="6">
        <v>24960</v>
      </c>
      <c r="L1409" s="6" t="s">
        <v>19</v>
      </c>
      <c r="M1409" s="6" t="s">
        <v>34</v>
      </c>
      <c r="N1409" t="s">
        <v>23</v>
      </c>
      <c r="O1409" t="s">
        <v>16</v>
      </c>
    </row>
    <row r="1410" spans="1:15" x14ac:dyDescent="0.45">
      <c r="A1410">
        <v>22272800</v>
      </c>
      <c r="B1410" s="4">
        <v>44057</v>
      </c>
      <c r="C1410">
        <v>4544778</v>
      </c>
      <c r="D1410">
        <v>12058</v>
      </c>
      <c r="E1410" t="s">
        <v>210</v>
      </c>
      <c r="F1410" t="s">
        <v>151</v>
      </c>
      <c r="G1410" t="s">
        <v>155</v>
      </c>
      <c r="H1410">
        <v>2</v>
      </c>
      <c r="I1410" s="5">
        <v>267.218487394958</v>
      </c>
      <c r="J1410" s="5">
        <f t="shared" ref="J1410:J1473" si="22">H1410*I1410</f>
        <v>534.43697478991601</v>
      </c>
      <c r="K1410" s="6">
        <v>24960</v>
      </c>
      <c r="L1410" s="6" t="s">
        <v>19</v>
      </c>
      <c r="M1410" s="6" t="s">
        <v>34</v>
      </c>
      <c r="N1410" t="s">
        <v>23</v>
      </c>
      <c r="O1410" t="s">
        <v>16</v>
      </c>
    </row>
    <row r="1411" spans="1:15" x14ac:dyDescent="0.45">
      <c r="A1411">
        <v>22272800</v>
      </c>
      <c r="B1411" s="4">
        <v>44057</v>
      </c>
      <c r="C1411">
        <v>4544778</v>
      </c>
      <c r="D1411">
        <v>13397</v>
      </c>
      <c r="E1411" t="s">
        <v>219</v>
      </c>
      <c r="F1411" t="s">
        <v>152</v>
      </c>
      <c r="G1411" t="s">
        <v>155</v>
      </c>
      <c r="H1411">
        <v>2</v>
      </c>
      <c r="I1411" s="5">
        <v>117.63865546218489</v>
      </c>
      <c r="J1411" s="5">
        <f t="shared" si="22"/>
        <v>235.27731092436977</v>
      </c>
      <c r="K1411" s="6">
        <v>24960</v>
      </c>
      <c r="L1411" s="6" t="s">
        <v>19</v>
      </c>
      <c r="M1411" s="6" t="s">
        <v>34</v>
      </c>
      <c r="N1411" t="s">
        <v>23</v>
      </c>
      <c r="O1411" t="s">
        <v>16</v>
      </c>
    </row>
    <row r="1412" spans="1:15" x14ac:dyDescent="0.45">
      <c r="A1412">
        <v>38706691</v>
      </c>
      <c r="B1412" s="4">
        <v>44057</v>
      </c>
      <c r="C1412">
        <v>1801200</v>
      </c>
      <c r="D1412">
        <v>11341</v>
      </c>
      <c r="E1412" t="s">
        <v>185</v>
      </c>
      <c r="F1412" t="s">
        <v>150</v>
      </c>
      <c r="G1412" t="s">
        <v>154</v>
      </c>
      <c r="H1412">
        <v>3</v>
      </c>
      <c r="I1412" s="5">
        <v>63.857142857142854</v>
      </c>
      <c r="J1412" s="5">
        <f t="shared" si="22"/>
        <v>191.57142857142856</v>
      </c>
      <c r="K1412" s="6">
        <v>95460</v>
      </c>
      <c r="L1412" s="6" t="s">
        <v>13</v>
      </c>
      <c r="M1412" s="6" t="s">
        <v>27</v>
      </c>
      <c r="N1412" t="s">
        <v>32</v>
      </c>
      <c r="O1412" t="s">
        <v>16</v>
      </c>
    </row>
    <row r="1413" spans="1:15" x14ac:dyDescent="0.45">
      <c r="A1413">
        <v>68271784</v>
      </c>
      <c r="B1413" s="4">
        <v>44056</v>
      </c>
      <c r="C1413">
        <v>2962776</v>
      </c>
      <c r="D1413">
        <v>10430</v>
      </c>
      <c r="E1413" t="s">
        <v>176</v>
      </c>
      <c r="F1413" t="s">
        <v>174</v>
      </c>
      <c r="G1413" t="s">
        <v>155</v>
      </c>
      <c r="H1413">
        <v>2</v>
      </c>
      <c r="I1413" s="5">
        <v>140.32773109243698</v>
      </c>
      <c r="J1413" s="5">
        <f t="shared" si="22"/>
        <v>280.65546218487395</v>
      </c>
      <c r="K1413" s="6">
        <v>55494</v>
      </c>
      <c r="L1413" s="6" t="s">
        <v>28</v>
      </c>
      <c r="M1413" s="6" t="s">
        <v>36</v>
      </c>
      <c r="N1413" t="s">
        <v>17</v>
      </c>
      <c r="O1413" t="s">
        <v>18</v>
      </c>
    </row>
    <row r="1414" spans="1:15" x14ac:dyDescent="0.45">
      <c r="A1414">
        <v>68271784</v>
      </c>
      <c r="B1414" s="4">
        <v>44056</v>
      </c>
      <c r="C1414">
        <v>2962776</v>
      </c>
      <c r="D1414">
        <v>10538</v>
      </c>
      <c r="E1414" t="s">
        <v>226</v>
      </c>
      <c r="F1414" t="s">
        <v>174</v>
      </c>
      <c r="G1414" t="s">
        <v>154</v>
      </c>
      <c r="H1414">
        <v>2</v>
      </c>
      <c r="I1414" s="5">
        <v>130.24369747899161</v>
      </c>
      <c r="J1414" s="5">
        <f t="shared" si="22"/>
        <v>260.48739495798321</v>
      </c>
      <c r="K1414" s="6">
        <v>55494</v>
      </c>
      <c r="L1414" s="6" t="s">
        <v>28</v>
      </c>
      <c r="M1414" s="6" t="s">
        <v>36</v>
      </c>
      <c r="N1414" t="s">
        <v>17</v>
      </c>
      <c r="O1414" t="s">
        <v>18</v>
      </c>
    </row>
    <row r="1415" spans="1:15" x14ac:dyDescent="0.45">
      <c r="A1415">
        <v>68271784</v>
      </c>
      <c r="B1415" s="4">
        <v>44056</v>
      </c>
      <c r="C1415">
        <v>2962776</v>
      </c>
      <c r="D1415">
        <v>13302</v>
      </c>
      <c r="E1415" t="s">
        <v>203</v>
      </c>
      <c r="F1415" t="s">
        <v>152</v>
      </c>
      <c r="G1415" t="s">
        <v>155</v>
      </c>
      <c r="H1415">
        <v>2</v>
      </c>
      <c r="I1415" s="5">
        <v>121.00000000000001</v>
      </c>
      <c r="J1415" s="5">
        <f t="shared" si="22"/>
        <v>242.00000000000003</v>
      </c>
      <c r="K1415" s="6">
        <v>55494</v>
      </c>
      <c r="L1415" s="6" t="s">
        <v>28</v>
      </c>
      <c r="M1415" s="6" t="s">
        <v>36</v>
      </c>
      <c r="N1415" t="s">
        <v>17</v>
      </c>
      <c r="O1415" t="s">
        <v>18</v>
      </c>
    </row>
    <row r="1416" spans="1:15" x14ac:dyDescent="0.45">
      <c r="A1416">
        <v>65104257</v>
      </c>
      <c r="B1416" s="4">
        <v>44056</v>
      </c>
      <c r="C1416">
        <v>9906139</v>
      </c>
      <c r="D1416">
        <v>13071</v>
      </c>
      <c r="E1416" t="s">
        <v>180</v>
      </c>
      <c r="F1416" t="s">
        <v>152</v>
      </c>
      <c r="G1416" t="s">
        <v>154</v>
      </c>
      <c r="H1416">
        <v>2</v>
      </c>
      <c r="I1416" s="5">
        <v>122.68067226890757</v>
      </c>
      <c r="J1416" s="5">
        <f t="shared" si="22"/>
        <v>245.36134453781514</v>
      </c>
      <c r="K1416" s="6">
        <v>93142</v>
      </c>
      <c r="L1416" s="6" t="s">
        <v>13</v>
      </c>
      <c r="M1416" s="6" t="s">
        <v>27</v>
      </c>
      <c r="N1416" t="s">
        <v>17</v>
      </c>
      <c r="O1416" t="s">
        <v>18</v>
      </c>
    </row>
    <row r="1417" spans="1:15" x14ac:dyDescent="0.45">
      <c r="A1417">
        <v>96538459</v>
      </c>
      <c r="B1417" s="4">
        <v>44055</v>
      </c>
      <c r="C1417">
        <v>4278527</v>
      </c>
      <c r="D1417">
        <v>10557</v>
      </c>
      <c r="E1417" t="s">
        <v>215</v>
      </c>
      <c r="F1417" t="s">
        <v>174</v>
      </c>
      <c r="G1417" t="s">
        <v>154</v>
      </c>
      <c r="H1417">
        <v>2</v>
      </c>
      <c r="I1417" s="5">
        <v>132.76470588235296</v>
      </c>
      <c r="J1417" s="5">
        <f t="shared" si="22"/>
        <v>265.52941176470591</v>
      </c>
      <c r="K1417" s="6">
        <v>72351</v>
      </c>
      <c r="L1417" s="6" t="s">
        <v>13</v>
      </c>
      <c r="M1417" s="6" t="s">
        <v>14</v>
      </c>
      <c r="N1417" t="s">
        <v>35</v>
      </c>
      <c r="O1417" t="s">
        <v>26</v>
      </c>
    </row>
    <row r="1418" spans="1:15" x14ac:dyDescent="0.45">
      <c r="A1418">
        <v>96538459</v>
      </c>
      <c r="B1418" s="4">
        <v>44055</v>
      </c>
      <c r="C1418">
        <v>4278527</v>
      </c>
      <c r="D1418">
        <v>13071</v>
      </c>
      <c r="E1418" t="s">
        <v>180</v>
      </c>
      <c r="F1418" t="s">
        <v>152</v>
      </c>
      <c r="G1418" t="s">
        <v>154</v>
      </c>
      <c r="H1418">
        <v>2</v>
      </c>
      <c r="I1418" s="5">
        <v>122.68067226890757</v>
      </c>
      <c r="J1418" s="5">
        <f t="shared" si="22"/>
        <v>245.36134453781514</v>
      </c>
      <c r="K1418" s="6">
        <v>72351</v>
      </c>
      <c r="L1418" s="6" t="s">
        <v>13</v>
      </c>
      <c r="M1418" s="6" t="s">
        <v>14</v>
      </c>
      <c r="N1418" t="s">
        <v>35</v>
      </c>
      <c r="O1418" t="s">
        <v>26</v>
      </c>
    </row>
    <row r="1419" spans="1:15" x14ac:dyDescent="0.45">
      <c r="A1419">
        <v>96538459</v>
      </c>
      <c r="B1419" s="4">
        <v>44055</v>
      </c>
      <c r="C1419">
        <v>4278527</v>
      </c>
      <c r="D1419">
        <v>13363</v>
      </c>
      <c r="E1419" t="s">
        <v>213</v>
      </c>
      <c r="F1419" t="s">
        <v>152</v>
      </c>
      <c r="G1419" t="s">
        <v>154</v>
      </c>
      <c r="H1419">
        <v>2</v>
      </c>
      <c r="I1419" s="5">
        <v>116.79831932773111</v>
      </c>
      <c r="J1419" s="5">
        <f t="shared" si="22"/>
        <v>233.59663865546221</v>
      </c>
      <c r="K1419" s="6">
        <v>72351</v>
      </c>
      <c r="L1419" s="6" t="s">
        <v>13</v>
      </c>
      <c r="M1419" s="6" t="s">
        <v>14</v>
      </c>
      <c r="N1419" t="s">
        <v>35</v>
      </c>
      <c r="O1419" t="s">
        <v>26</v>
      </c>
    </row>
    <row r="1420" spans="1:15" x14ac:dyDescent="0.45">
      <c r="A1420">
        <v>25371753</v>
      </c>
      <c r="B1420" s="4">
        <v>44054</v>
      </c>
      <c r="C1420">
        <v>3269912</v>
      </c>
      <c r="D1420">
        <v>12499</v>
      </c>
      <c r="E1420" t="s">
        <v>183</v>
      </c>
      <c r="F1420" t="s">
        <v>151</v>
      </c>
      <c r="G1420" t="s">
        <v>155</v>
      </c>
      <c r="H1420">
        <v>2</v>
      </c>
      <c r="I1420" s="5">
        <v>248.73109243697482</v>
      </c>
      <c r="J1420" s="5">
        <f t="shared" si="22"/>
        <v>497.46218487394964</v>
      </c>
      <c r="K1420" s="6" t="s">
        <v>137</v>
      </c>
      <c r="L1420" s="6" t="s">
        <v>21</v>
      </c>
      <c r="M1420" s="6" t="s">
        <v>22</v>
      </c>
      <c r="N1420" t="s">
        <v>23</v>
      </c>
      <c r="O1420" t="s">
        <v>16</v>
      </c>
    </row>
    <row r="1421" spans="1:15" x14ac:dyDescent="0.45">
      <c r="A1421">
        <v>57868209</v>
      </c>
      <c r="B1421" s="4">
        <v>44053</v>
      </c>
      <c r="C1421">
        <v>4462354</v>
      </c>
      <c r="D1421">
        <v>12634</v>
      </c>
      <c r="E1421" t="s">
        <v>202</v>
      </c>
      <c r="F1421" t="s">
        <v>151</v>
      </c>
      <c r="G1421" t="s">
        <v>154</v>
      </c>
      <c r="H1421">
        <v>1</v>
      </c>
      <c r="I1421" s="5">
        <v>265.53781512605042</v>
      </c>
      <c r="J1421" s="5">
        <f t="shared" si="22"/>
        <v>265.53781512605042</v>
      </c>
      <c r="K1421" s="6">
        <v>73642</v>
      </c>
      <c r="L1421" s="6" t="s">
        <v>13</v>
      </c>
      <c r="M1421" s="6" t="s">
        <v>14</v>
      </c>
      <c r="N1421" t="s">
        <v>32</v>
      </c>
      <c r="O1421" t="s">
        <v>16</v>
      </c>
    </row>
    <row r="1422" spans="1:15" x14ac:dyDescent="0.45">
      <c r="A1422">
        <v>70858414</v>
      </c>
      <c r="B1422" s="4">
        <v>44053</v>
      </c>
      <c r="C1422">
        <v>7271925</v>
      </c>
      <c r="D1422">
        <v>12153</v>
      </c>
      <c r="E1422" t="s">
        <v>230</v>
      </c>
      <c r="F1422" t="s">
        <v>151</v>
      </c>
      <c r="G1422" t="s">
        <v>154</v>
      </c>
      <c r="H1422">
        <v>3</v>
      </c>
      <c r="I1422" s="5">
        <v>247.89075630252103</v>
      </c>
      <c r="J1422" s="5">
        <f t="shared" si="22"/>
        <v>743.67226890756308</v>
      </c>
      <c r="K1422" s="6">
        <v>37308</v>
      </c>
      <c r="L1422" s="6" t="s">
        <v>21</v>
      </c>
      <c r="M1422" s="6" t="s">
        <v>22</v>
      </c>
      <c r="N1422" t="s">
        <v>23</v>
      </c>
      <c r="O1422" t="s">
        <v>18</v>
      </c>
    </row>
    <row r="1423" spans="1:15" x14ac:dyDescent="0.45">
      <c r="A1423">
        <v>88150085</v>
      </c>
      <c r="B1423" s="4">
        <v>44052</v>
      </c>
      <c r="C1423">
        <v>1440912</v>
      </c>
      <c r="D1423">
        <v>12430</v>
      </c>
      <c r="E1423" t="s">
        <v>186</v>
      </c>
      <c r="F1423" t="s">
        <v>151</v>
      </c>
      <c r="G1423" t="s">
        <v>155</v>
      </c>
      <c r="H1423">
        <v>2</v>
      </c>
      <c r="I1423" s="5">
        <v>256.29411764705884</v>
      </c>
      <c r="J1423" s="5">
        <f t="shared" si="22"/>
        <v>512.58823529411768</v>
      </c>
      <c r="K1423" s="6">
        <v>86368</v>
      </c>
      <c r="L1423" s="6" t="s">
        <v>13</v>
      </c>
      <c r="M1423" s="6" t="s">
        <v>27</v>
      </c>
      <c r="N1423" t="s">
        <v>32</v>
      </c>
      <c r="O1423" t="s">
        <v>18</v>
      </c>
    </row>
    <row r="1424" spans="1:15" x14ac:dyDescent="0.45">
      <c r="A1424">
        <v>50516769</v>
      </c>
      <c r="B1424" s="4">
        <v>44052</v>
      </c>
      <c r="C1424">
        <v>1693058</v>
      </c>
      <c r="D1424">
        <v>10198</v>
      </c>
      <c r="E1424" t="s">
        <v>222</v>
      </c>
      <c r="F1424" t="s">
        <v>174</v>
      </c>
      <c r="G1424" t="s">
        <v>155</v>
      </c>
      <c r="H1424">
        <v>3</v>
      </c>
      <c r="I1424" s="5">
        <v>130.24369747899161</v>
      </c>
      <c r="J1424" s="5">
        <f t="shared" si="22"/>
        <v>390.73109243697479</v>
      </c>
      <c r="K1424" s="6">
        <v>49740</v>
      </c>
      <c r="L1424" s="6" t="s">
        <v>19</v>
      </c>
      <c r="M1424" s="6" t="s">
        <v>20</v>
      </c>
      <c r="N1424" t="s">
        <v>35</v>
      </c>
      <c r="O1424" t="s">
        <v>16</v>
      </c>
    </row>
    <row r="1425" spans="1:15" x14ac:dyDescent="0.45">
      <c r="A1425">
        <v>50516769</v>
      </c>
      <c r="B1425" s="4">
        <v>44052</v>
      </c>
      <c r="C1425">
        <v>1693058</v>
      </c>
      <c r="D1425">
        <v>11518</v>
      </c>
      <c r="E1425" t="s">
        <v>216</v>
      </c>
      <c r="F1425" t="s">
        <v>150</v>
      </c>
      <c r="G1425" t="s">
        <v>154</v>
      </c>
      <c r="H1425">
        <v>3</v>
      </c>
      <c r="I1425" s="5">
        <v>63.016806722689076</v>
      </c>
      <c r="J1425" s="5">
        <f t="shared" si="22"/>
        <v>189.05042016806723</v>
      </c>
      <c r="K1425" s="6">
        <v>49740</v>
      </c>
      <c r="L1425" s="6" t="s">
        <v>19</v>
      </c>
      <c r="M1425" s="6" t="s">
        <v>20</v>
      </c>
      <c r="N1425" t="s">
        <v>35</v>
      </c>
      <c r="O1425" t="s">
        <v>16</v>
      </c>
    </row>
    <row r="1426" spans="1:15" x14ac:dyDescent="0.45">
      <c r="A1426">
        <v>50516769</v>
      </c>
      <c r="B1426" s="4">
        <v>44052</v>
      </c>
      <c r="C1426">
        <v>1693058</v>
      </c>
      <c r="D1426">
        <v>11777</v>
      </c>
      <c r="E1426" t="s">
        <v>175</v>
      </c>
      <c r="F1426" t="s">
        <v>150</v>
      </c>
      <c r="G1426" t="s">
        <v>154</v>
      </c>
      <c r="H1426">
        <v>2</v>
      </c>
      <c r="I1426" s="5">
        <v>63.016806722689076</v>
      </c>
      <c r="J1426" s="5">
        <f t="shared" si="22"/>
        <v>126.03361344537815</v>
      </c>
      <c r="K1426" s="6">
        <v>49740</v>
      </c>
      <c r="L1426" s="6" t="s">
        <v>19</v>
      </c>
      <c r="M1426" s="6" t="s">
        <v>20</v>
      </c>
      <c r="N1426" t="s">
        <v>35</v>
      </c>
      <c r="O1426" t="s">
        <v>16</v>
      </c>
    </row>
    <row r="1427" spans="1:15" x14ac:dyDescent="0.45">
      <c r="A1427">
        <v>88150085</v>
      </c>
      <c r="B1427" s="4">
        <v>44052</v>
      </c>
      <c r="C1427">
        <v>1440912</v>
      </c>
      <c r="D1427">
        <v>13651</v>
      </c>
      <c r="E1427" t="s">
        <v>197</v>
      </c>
      <c r="F1427" t="s">
        <v>152</v>
      </c>
      <c r="G1427" t="s">
        <v>154</v>
      </c>
      <c r="H1427">
        <v>2</v>
      </c>
      <c r="I1427" s="5">
        <v>112.5966386554622</v>
      </c>
      <c r="J1427" s="5">
        <f t="shared" si="22"/>
        <v>225.1932773109244</v>
      </c>
      <c r="K1427" s="6">
        <v>86368</v>
      </c>
      <c r="L1427" s="6" t="s">
        <v>13</v>
      </c>
      <c r="M1427" s="6" t="s">
        <v>27</v>
      </c>
      <c r="N1427" t="s">
        <v>32</v>
      </c>
      <c r="O1427" t="s">
        <v>18</v>
      </c>
    </row>
    <row r="1428" spans="1:15" x14ac:dyDescent="0.45">
      <c r="A1428">
        <v>32015368</v>
      </c>
      <c r="B1428" s="4">
        <v>44052</v>
      </c>
      <c r="C1428">
        <v>5991274</v>
      </c>
      <c r="D1428">
        <v>11733</v>
      </c>
      <c r="E1428" t="s">
        <v>182</v>
      </c>
      <c r="F1428" t="s">
        <v>150</v>
      </c>
      <c r="G1428" t="s">
        <v>155</v>
      </c>
      <c r="H1428">
        <v>3</v>
      </c>
      <c r="I1428" s="5">
        <v>73.100840336134453</v>
      </c>
      <c r="J1428" s="5">
        <f t="shared" si="22"/>
        <v>219.30252100840335</v>
      </c>
      <c r="K1428" s="6">
        <v>56235</v>
      </c>
      <c r="L1428" s="6" t="s">
        <v>28</v>
      </c>
      <c r="M1428" s="6" t="s">
        <v>36</v>
      </c>
      <c r="N1428" t="s">
        <v>15</v>
      </c>
      <c r="O1428" t="s">
        <v>16</v>
      </c>
    </row>
    <row r="1429" spans="1:15" x14ac:dyDescent="0.45">
      <c r="A1429">
        <v>32015368</v>
      </c>
      <c r="B1429" s="4">
        <v>44052</v>
      </c>
      <c r="C1429">
        <v>5991274</v>
      </c>
      <c r="D1429">
        <v>12149</v>
      </c>
      <c r="E1429" t="s">
        <v>232</v>
      </c>
      <c r="F1429" t="s">
        <v>151</v>
      </c>
      <c r="G1429" t="s">
        <v>155</v>
      </c>
      <c r="H1429">
        <v>2</v>
      </c>
      <c r="I1429" s="5">
        <v>264.69747899159665</v>
      </c>
      <c r="J1429" s="5">
        <f t="shared" si="22"/>
        <v>529.39495798319331</v>
      </c>
      <c r="K1429" s="6">
        <v>56235</v>
      </c>
      <c r="L1429" s="6" t="s">
        <v>28</v>
      </c>
      <c r="M1429" s="6" t="s">
        <v>36</v>
      </c>
      <c r="N1429" t="s">
        <v>15</v>
      </c>
      <c r="O1429" t="s">
        <v>16</v>
      </c>
    </row>
    <row r="1430" spans="1:15" x14ac:dyDescent="0.45">
      <c r="A1430">
        <v>32015368</v>
      </c>
      <c r="B1430" s="4">
        <v>44052</v>
      </c>
      <c r="C1430">
        <v>5991274</v>
      </c>
      <c r="D1430">
        <v>13230</v>
      </c>
      <c r="E1430" t="s">
        <v>207</v>
      </c>
      <c r="F1430" t="s">
        <v>152</v>
      </c>
      <c r="G1430" t="s">
        <v>155</v>
      </c>
      <c r="H1430">
        <v>2</v>
      </c>
      <c r="I1430" s="5">
        <v>112.5966386554622</v>
      </c>
      <c r="J1430" s="5">
        <f t="shared" si="22"/>
        <v>225.1932773109244</v>
      </c>
      <c r="K1430" s="6">
        <v>56235</v>
      </c>
      <c r="L1430" s="6" t="s">
        <v>28</v>
      </c>
      <c r="M1430" s="6" t="s">
        <v>36</v>
      </c>
      <c r="N1430" t="s">
        <v>15</v>
      </c>
      <c r="O1430" t="s">
        <v>16</v>
      </c>
    </row>
    <row r="1431" spans="1:15" x14ac:dyDescent="0.45">
      <c r="A1431">
        <v>88150085</v>
      </c>
      <c r="B1431" s="4">
        <v>44052</v>
      </c>
      <c r="C1431">
        <v>1440912</v>
      </c>
      <c r="D1431">
        <v>11156</v>
      </c>
      <c r="E1431" t="s">
        <v>193</v>
      </c>
      <c r="F1431" t="s">
        <v>150</v>
      </c>
      <c r="G1431" t="s">
        <v>154</v>
      </c>
      <c r="H1431">
        <v>3</v>
      </c>
      <c r="I1431" s="5">
        <v>74.78151260504201</v>
      </c>
      <c r="J1431" s="5">
        <f t="shared" si="22"/>
        <v>224.34453781512605</v>
      </c>
      <c r="K1431" s="6">
        <v>86368</v>
      </c>
      <c r="L1431" s="6" t="s">
        <v>13</v>
      </c>
      <c r="M1431" s="6" t="s">
        <v>27</v>
      </c>
      <c r="N1431" t="s">
        <v>32</v>
      </c>
      <c r="O1431" t="s">
        <v>18</v>
      </c>
    </row>
    <row r="1432" spans="1:15" x14ac:dyDescent="0.45">
      <c r="A1432">
        <v>66503019</v>
      </c>
      <c r="B1432" s="4">
        <v>44051</v>
      </c>
      <c r="C1432">
        <v>7883395</v>
      </c>
      <c r="D1432">
        <v>12499</v>
      </c>
      <c r="E1432" t="s">
        <v>183</v>
      </c>
      <c r="F1432" t="s">
        <v>151</v>
      </c>
      <c r="G1432" t="s">
        <v>155</v>
      </c>
      <c r="H1432">
        <v>2</v>
      </c>
      <c r="I1432" s="5">
        <v>248.73109243697482</v>
      </c>
      <c r="J1432" s="5">
        <f t="shared" si="22"/>
        <v>497.46218487394964</v>
      </c>
      <c r="K1432" s="6">
        <v>69190</v>
      </c>
      <c r="L1432" s="6" t="s">
        <v>13</v>
      </c>
      <c r="M1432" s="6" t="s">
        <v>14</v>
      </c>
      <c r="N1432" t="s">
        <v>32</v>
      </c>
      <c r="O1432" t="s">
        <v>18</v>
      </c>
    </row>
    <row r="1433" spans="1:15" x14ac:dyDescent="0.45">
      <c r="A1433">
        <v>66503019</v>
      </c>
      <c r="B1433" s="4">
        <v>44051</v>
      </c>
      <c r="C1433">
        <v>7883395</v>
      </c>
      <c r="D1433">
        <v>12153</v>
      </c>
      <c r="E1433" t="s">
        <v>230</v>
      </c>
      <c r="F1433" t="s">
        <v>151</v>
      </c>
      <c r="G1433" t="s">
        <v>154</v>
      </c>
      <c r="H1433">
        <v>2</v>
      </c>
      <c r="I1433" s="5">
        <v>247.89075630252103</v>
      </c>
      <c r="J1433" s="5">
        <f t="shared" si="22"/>
        <v>495.78151260504205</v>
      </c>
      <c r="K1433" s="6">
        <v>69190</v>
      </c>
      <c r="L1433" s="6" t="s">
        <v>13</v>
      </c>
      <c r="M1433" s="6" t="s">
        <v>14</v>
      </c>
      <c r="N1433" t="s">
        <v>32</v>
      </c>
      <c r="O1433" t="s">
        <v>18</v>
      </c>
    </row>
    <row r="1434" spans="1:15" x14ac:dyDescent="0.45">
      <c r="A1434">
        <v>66503019</v>
      </c>
      <c r="B1434" s="4">
        <v>44051</v>
      </c>
      <c r="C1434">
        <v>7883395</v>
      </c>
      <c r="D1434">
        <v>13397</v>
      </c>
      <c r="E1434" t="s">
        <v>219</v>
      </c>
      <c r="F1434" t="s">
        <v>152</v>
      </c>
      <c r="G1434" t="s">
        <v>155</v>
      </c>
      <c r="H1434">
        <v>2</v>
      </c>
      <c r="I1434" s="5">
        <v>117.63865546218489</v>
      </c>
      <c r="J1434" s="5">
        <f t="shared" si="22"/>
        <v>235.27731092436977</v>
      </c>
      <c r="K1434" s="6">
        <v>69190</v>
      </c>
      <c r="L1434" s="6" t="s">
        <v>13</v>
      </c>
      <c r="M1434" s="6" t="s">
        <v>14</v>
      </c>
      <c r="N1434" t="s">
        <v>32</v>
      </c>
      <c r="O1434" t="s">
        <v>18</v>
      </c>
    </row>
    <row r="1435" spans="1:15" x14ac:dyDescent="0.45">
      <c r="A1435">
        <v>27664586</v>
      </c>
      <c r="B1435" s="4">
        <v>44051</v>
      </c>
      <c r="C1435">
        <v>9117529</v>
      </c>
      <c r="D1435">
        <v>13699</v>
      </c>
      <c r="E1435" t="s">
        <v>223</v>
      </c>
      <c r="F1435" t="s">
        <v>152</v>
      </c>
      <c r="G1435" t="s">
        <v>155</v>
      </c>
      <c r="H1435">
        <v>2</v>
      </c>
      <c r="I1435" s="5">
        <v>119.31932773109244</v>
      </c>
      <c r="J1435" s="5">
        <f t="shared" si="22"/>
        <v>238.63865546218489</v>
      </c>
      <c r="K1435" s="6" t="s">
        <v>96</v>
      </c>
      <c r="L1435" s="6" t="s">
        <v>21</v>
      </c>
      <c r="M1435" s="6" t="s">
        <v>25</v>
      </c>
      <c r="N1435" t="s">
        <v>17</v>
      </c>
      <c r="O1435" t="s">
        <v>16</v>
      </c>
    </row>
    <row r="1436" spans="1:15" x14ac:dyDescent="0.45">
      <c r="A1436">
        <v>25255682</v>
      </c>
      <c r="B1436" s="4">
        <v>44049</v>
      </c>
      <c r="C1436">
        <v>7903714</v>
      </c>
      <c r="D1436">
        <v>10181</v>
      </c>
      <c r="E1436" t="s">
        <v>189</v>
      </c>
      <c r="F1436" t="s">
        <v>174</v>
      </c>
      <c r="G1436" t="s">
        <v>154</v>
      </c>
      <c r="H1436">
        <v>2</v>
      </c>
      <c r="I1436" s="5">
        <v>134.44537815126051</v>
      </c>
      <c r="J1436" s="5">
        <f t="shared" si="22"/>
        <v>268.89075630252103</v>
      </c>
      <c r="K1436" s="6">
        <v>89584</v>
      </c>
      <c r="L1436" s="6" t="s">
        <v>13</v>
      </c>
      <c r="M1436" s="6" t="s">
        <v>14</v>
      </c>
      <c r="N1436" t="s">
        <v>35</v>
      </c>
      <c r="O1436" t="s">
        <v>16</v>
      </c>
    </row>
    <row r="1437" spans="1:15" x14ac:dyDescent="0.45">
      <c r="A1437">
        <v>64849260</v>
      </c>
      <c r="B1437" s="4">
        <v>44047</v>
      </c>
      <c r="C1437">
        <v>2287668</v>
      </c>
      <c r="D1437">
        <v>12634</v>
      </c>
      <c r="E1437" t="s">
        <v>202</v>
      </c>
      <c r="F1437" t="s">
        <v>151</v>
      </c>
      <c r="G1437" t="s">
        <v>154</v>
      </c>
      <c r="H1437">
        <v>1</v>
      </c>
      <c r="I1437" s="5">
        <v>265.53781512605042</v>
      </c>
      <c r="J1437" s="5">
        <f t="shared" si="22"/>
        <v>265.53781512605042</v>
      </c>
      <c r="K1437" s="6">
        <v>72516</v>
      </c>
      <c r="L1437" s="6" t="s">
        <v>13</v>
      </c>
      <c r="M1437" s="6" t="s">
        <v>14</v>
      </c>
      <c r="N1437" t="s">
        <v>17</v>
      </c>
      <c r="O1437" t="s">
        <v>18</v>
      </c>
    </row>
    <row r="1438" spans="1:15" x14ac:dyDescent="0.45">
      <c r="A1438">
        <v>92656780</v>
      </c>
      <c r="B1438" s="4">
        <v>44047</v>
      </c>
      <c r="C1438">
        <v>5566808</v>
      </c>
      <c r="D1438">
        <v>11310</v>
      </c>
      <c r="E1438" t="s">
        <v>211</v>
      </c>
      <c r="F1438" t="s">
        <v>150</v>
      </c>
      <c r="G1438" t="s">
        <v>154</v>
      </c>
      <c r="H1438">
        <v>3</v>
      </c>
      <c r="I1438" s="5">
        <v>71.420168067226896</v>
      </c>
      <c r="J1438" s="5">
        <f t="shared" si="22"/>
        <v>214.2605042016807</v>
      </c>
      <c r="K1438" s="6">
        <v>53111</v>
      </c>
      <c r="L1438" s="6" t="s">
        <v>28</v>
      </c>
      <c r="M1438" s="6" t="s">
        <v>29</v>
      </c>
      <c r="N1438" t="s">
        <v>32</v>
      </c>
      <c r="O1438" t="s">
        <v>26</v>
      </c>
    </row>
    <row r="1439" spans="1:15" x14ac:dyDescent="0.45">
      <c r="A1439">
        <v>64849260</v>
      </c>
      <c r="B1439" s="4">
        <v>44047</v>
      </c>
      <c r="C1439">
        <v>2287668</v>
      </c>
      <c r="D1439">
        <v>12495</v>
      </c>
      <c r="E1439" t="s">
        <v>201</v>
      </c>
      <c r="F1439" t="s">
        <v>151</v>
      </c>
      <c r="G1439" t="s">
        <v>155</v>
      </c>
      <c r="H1439">
        <v>2</v>
      </c>
      <c r="I1439" s="5">
        <v>264.69747899159665</v>
      </c>
      <c r="J1439" s="5">
        <f t="shared" si="22"/>
        <v>529.39495798319331</v>
      </c>
      <c r="K1439" s="6">
        <v>72516</v>
      </c>
      <c r="L1439" s="6" t="s">
        <v>13</v>
      </c>
      <c r="M1439" s="6" t="s">
        <v>14</v>
      </c>
      <c r="N1439" t="s">
        <v>17</v>
      </c>
      <c r="O1439" t="s">
        <v>18</v>
      </c>
    </row>
    <row r="1440" spans="1:15" x14ac:dyDescent="0.45">
      <c r="A1440">
        <v>20034822</v>
      </c>
      <c r="B1440" s="4">
        <v>44047</v>
      </c>
      <c r="C1440">
        <v>7319241</v>
      </c>
      <c r="D1440">
        <v>10352</v>
      </c>
      <c r="E1440" t="s">
        <v>199</v>
      </c>
      <c r="F1440" t="s">
        <v>174</v>
      </c>
      <c r="G1440" t="s">
        <v>154</v>
      </c>
      <c r="H1440">
        <v>3</v>
      </c>
      <c r="I1440" s="5">
        <v>127.72268907563027</v>
      </c>
      <c r="J1440" s="5">
        <f t="shared" si="22"/>
        <v>383.1680672268908</v>
      </c>
      <c r="K1440" s="6">
        <v>68723</v>
      </c>
      <c r="L1440" s="6" t="s">
        <v>13</v>
      </c>
      <c r="M1440" s="6" t="s">
        <v>14</v>
      </c>
      <c r="N1440" t="s">
        <v>15</v>
      </c>
      <c r="O1440" t="s">
        <v>16</v>
      </c>
    </row>
    <row r="1441" spans="1:15" x14ac:dyDescent="0.45">
      <c r="A1441">
        <v>48996919</v>
      </c>
      <c r="B1441" s="4">
        <v>44047</v>
      </c>
      <c r="C1441">
        <v>5708648</v>
      </c>
      <c r="D1441">
        <v>11036</v>
      </c>
      <c r="E1441" t="s">
        <v>227</v>
      </c>
      <c r="F1441" t="s">
        <v>150</v>
      </c>
      <c r="G1441" t="s">
        <v>155</v>
      </c>
      <c r="H1441">
        <v>2</v>
      </c>
      <c r="I1441" s="5">
        <v>68.058823529411768</v>
      </c>
      <c r="J1441" s="5">
        <f t="shared" si="22"/>
        <v>136.11764705882354</v>
      </c>
      <c r="K1441" s="6" t="s">
        <v>106</v>
      </c>
      <c r="L1441" s="6" t="s">
        <v>21</v>
      </c>
      <c r="M1441" s="6" t="s">
        <v>25</v>
      </c>
      <c r="N1441" t="s">
        <v>15</v>
      </c>
      <c r="O1441" t="s">
        <v>16</v>
      </c>
    </row>
    <row r="1442" spans="1:15" x14ac:dyDescent="0.45">
      <c r="A1442">
        <v>64849260</v>
      </c>
      <c r="B1442" s="4">
        <v>44047</v>
      </c>
      <c r="C1442">
        <v>2287668</v>
      </c>
      <c r="D1442">
        <v>13653</v>
      </c>
      <c r="E1442" t="s">
        <v>196</v>
      </c>
      <c r="F1442" t="s">
        <v>152</v>
      </c>
      <c r="G1442" t="s">
        <v>155</v>
      </c>
      <c r="H1442">
        <v>2</v>
      </c>
      <c r="I1442" s="5">
        <v>121.00000000000001</v>
      </c>
      <c r="J1442" s="5">
        <f t="shared" si="22"/>
        <v>242.00000000000003</v>
      </c>
      <c r="K1442" s="6">
        <v>72516</v>
      </c>
      <c r="L1442" s="6" t="s">
        <v>13</v>
      </c>
      <c r="M1442" s="6" t="s">
        <v>14</v>
      </c>
      <c r="N1442" t="s">
        <v>17</v>
      </c>
      <c r="O1442" t="s">
        <v>18</v>
      </c>
    </row>
    <row r="1443" spans="1:15" x14ac:dyDescent="0.45">
      <c r="A1443">
        <v>20034822</v>
      </c>
      <c r="B1443" s="4">
        <v>44047</v>
      </c>
      <c r="C1443">
        <v>7319241</v>
      </c>
      <c r="D1443">
        <v>13230</v>
      </c>
      <c r="E1443" t="s">
        <v>207</v>
      </c>
      <c r="F1443" t="s">
        <v>152</v>
      </c>
      <c r="G1443" t="s">
        <v>155</v>
      </c>
      <c r="H1443">
        <v>2</v>
      </c>
      <c r="I1443" s="5">
        <v>112.5966386554622</v>
      </c>
      <c r="J1443" s="5">
        <f t="shared" si="22"/>
        <v>225.1932773109244</v>
      </c>
      <c r="K1443" s="6">
        <v>68723</v>
      </c>
      <c r="L1443" s="6" t="s">
        <v>13</v>
      </c>
      <c r="M1443" s="6" t="s">
        <v>14</v>
      </c>
      <c r="N1443" t="s">
        <v>15</v>
      </c>
      <c r="O1443" t="s">
        <v>16</v>
      </c>
    </row>
    <row r="1444" spans="1:15" x14ac:dyDescent="0.45">
      <c r="A1444">
        <v>20034822</v>
      </c>
      <c r="B1444" s="4">
        <v>44047</v>
      </c>
      <c r="C1444">
        <v>7319241</v>
      </c>
      <c r="D1444">
        <v>13320</v>
      </c>
      <c r="E1444" t="s">
        <v>225</v>
      </c>
      <c r="F1444" t="s">
        <v>152</v>
      </c>
      <c r="G1444" t="s">
        <v>154</v>
      </c>
      <c r="H1444">
        <v>2</v>
      </c>
      <c r="I1444" s="5">
        <v>110.07563025210085</v>
      </c>
      <c r="J1444" s="5">
        <f t="shared" si="22"/>
        <v>220.1512605042017</v>
      </c>
      <c r="K1444" s="6">
        <v>68723</v>
      </c>
      <c r="L1444" s="6" t="s">
        <v>13</v>
      </c>
      <c r="M1444" s="6" t="s">
        <v>14</v>
      </c>
      <c r="N1444" t="s">
        <v>15</v>
      </c>
      <c r="O1444" t="s">
        <v>16</v>
      </c>
    </row>
    <row r="1445" spans="1:15" x14ac:dyDescent="0.45">
      <c r="A1445">
        <v>26928896</v>
      </c>
      <c r="B1445" s="4">
        <v>44046</v>
      </c>
      <c r="C1445">
        <v>8201373</v>
      </c>
      <c r="D1445">
        <v>12634</v>
      </c>
      <c r="E1445" t="s">
        <v>202</v>
      </c>
      <c r="F1445" t="s">
        <v>151</v>
      </c>
      <c r="G1445" t="s">
        <v>154</v>
      </c>
      <c r="H1445">
        <v>1</v>
      </c>
      <c r="I1445" s="5">
        <v>265.53781512605042</v>
      </c>
      <c r="J1445" s="5">
        <f t="shared" si="22"/>
        <v>265.53781512605042</v>
      </c>
      <c r="K1445" s="6">
        <v>89415</v>
      </c>
      <c r="L1445" s="6" t="s">
        <v>13</v>
      </c>
      <c r="M1445" s="6" t="s">
        <v>27</v>
      </c>
      <c r="N1445" t="s">
        <v>23</v>
      </c>
      <c r="O1445" t="s">
        <v>16</v>
      </c>
    </row>
    <row r="1446" spans="1:15" x14ac:dyDescent="0.45">
      <c r="A1446">
        <v>26928896</v>
      </c>
      <c r="B1446" s="4">
        <v>44046</v>
      </c>
      <c r="C1446">
        <v>8201373</v>
      </c>
      <c r="D1446">
        <v>12495</v>
      </c>
      <c r="E1446" t="s">
        <v>201</v>
      </c>
      <c r="F1446" t="s">
        <v>151</v>
      </c>
      <c r="G1446" t="s">
        <v>155</v>
      </c>
      <c r="H1446">
        <v>1</v>
      </c>
      <c r="I1446" s="5">
        <v>264.69747899159665</v>
      </c>
      <c r="J1446" s="5">
        <f t="shared" si="22"/>
        <v>264.69747899159665</v>
      </c>
      <c r="K1446" s="6">
        <v>89415</v>
      </c>
      <c r="L1446" s="6" t="s">
        <v>13</v>
      </c>
      <c r="M1446" s="6" t="s">
        <v>27</v>
      </c>
      <c r="N1446" t="s">
        <v>23</v>
      </c>
      <c r="O1446" t="s">
        <v>16</v>
      </c>
    </row>
    <row r="1447" spans="1:15" x14ac:dyDescent="0.45">
      <c r="A1447">
        <v>60396995</v>
      </c>
      <c r="B1447" s="4">
        <v>44046</v>
      </c>
      <c r="C1447">
        <v>2540817</v>
      </c>
      <c r="D1447">
        <v>10331</v>
      </c>
      <c r="E1447" t="s">
        <v>188</v>
      </c>
      <c r="F1447" t="s">
        <v>174</v>
      </c>
      <c r="G1447" t="s">
        <v>154</v>
      </c>
      <c r="H1447">
        <v>3</v>
      </c>
      <c r="I1447" s="5">
        <v>141.16806722689077</v>
      </c>
      <c r="J1447" s="5">
        <f t="shared" si="22"/>
        <v>423.50420168067228</v>
      </c>
      <c r="K1447" s="6">
        <v>53572</v>
      </c>
      <c r="L1447" s="6" t="s">
        <v>28</v>
      </c>
      <c r="M1447" s="6" t="s">
        <v>36</v>
      </c>
      <c r="N1447" t="s">
        <v>35</v>
      </c>
      <c r="O1447" t="s">
        <v>16</v>
      </c>
    </row>
    <row r="1448" spans="1:15" x14ac:dyDescent="0.45">
      <c r="A1448">
        <v>77650053</v>
      </c>
      <c r="B1448" s="4">
        <v>44046</v>
      </c>
      <c r="C1448">
        <v>5401926</v>
      </c>
      <c r="D1448">
        <v>10331</v>
      </c>
      <c r="E1448" t="s">
        <v>188</v>
      </c>
      <c r="F1448" t="s">
        <v>174</v>
      </c>
      <c r="G1448" t="s">
        <v>154</v>
      </c>
      <c r="H1448">
        <v>2</v>
      </c>
      <c r="I1448" s="5">
        <v>141.16806722689077</v>
      </c>
      <c r="J1448" s="5">
        <f t="shared" si="22"/>
        <v>282.33613445378154</v>
      </c>
      <c r="K1448" s="6">
        <v>73642</v>
      </c>
      <c r="L1448" s="6" t="s">
        <v>13</v>
      </c>
      <c r="M1448" s="6" t="s">
        <v>14</v>
      </c>
      <c r="N1448" t="s">
        <v>17</v>
      </c>
      <c r="O1448" t="s">
        <v>18</v>
      </c>
    </row>
    <row r="1449" spans="1:15" x14ac:dyDescent="0.45">
      <c r="A1449">
        <v>26928896</v>
      </c>
      <c r="B1449" s="4">
        <v>44046</v>
      </c>
      <c r="C1449">
        <v>8201373</v>
      </c>
      <c r="D1449">
        <v>10381</v>
      </c>
      <c r="E1449" t="s">
        <v>205</v>
      </c>
      <c r="F1449" t="s">
        <v>174</v>
      </c>
      <c r="G1449" t="s">
        <v>155</v>
      </c>
      <c r="H1449">
        <v>2</v>
      </c>
      <c r="I1449" s="5">
        <v>132.76470588235296</v>
      </c>
      <c r="J1449" s="5">
        <f t="shared" si="22"/>
        <v>265.52941176470591</v>
      </c>
      <c r="K1449" s="6">
        <v>89415</v>
      </c>
      <c r="L1449" s="6" t="s">
        <v>13</v>
      </c>
      <c r="M1449" s="6" t="s">
        <v>27</v>
      </c>
      <c r="N1449" t="s">
        <v>23</v>
      </c>
      <c r="O1449" t="s">
        <v>16</v>
      </c>
    </row>
    <row r="1450" spans="1:15" x14ac:dyDescent="0.45">
      <c r="A1450">
        <v>40223920</v>
      </c>
      <c r="B1450" s="4">
        <v>44046</v>
      </c>
      <c r="C1450">
        <v>9152474</v>
      </c>
      <c r="D1450">
        <v>10381</v>
      </c>
      <c r="E1450" t="s">
        <v>205</v>
      </c>
      <c r="F1450" t="s">
        <v>174</v>
      </c>
      <c r="G1450" t="s">
        <v>155</v>
      </c>
      <c r="H1450">
        <v>3</v>
      </c>
      <c r="I1450" s="5">
        <v>132.76470588235296</v>
      </c>
      <c r="J1450" s="5">
        <f t="shared" si="22"/>
        <v>398.2941176470589</v>
      </c>
      <c r="K1450" s="6">
        <v>34497</v>
      </c>
      <c r="L1450" s="6" t="s">
        <v>28</v>
      </c>
      <c r="M1450" s="6" t="s">
        <v>39</v>
      </c>
      <c r="N1450" t="s">
        <v>32</v>
      </c>
      <c r="O1450" t="s">
        <v>16</v>
      </c>
    </row>
    <row r="1451" spans="1:15" x14ac:dyDescent="0.45">
      <c r="A1451">
        <v>26928896</v>
      </c>
      <c r="B1451" s="4">
        <v>44046</v>
      </c>
      <c r="C1451">
        <v>8201373</v>
      </c>
      <c r="D1451">
        <v>11969</v>
      </c>
      <c r="E1451" t="s">
        <v>195</v>
      </c>
      <c r="F1451" t="s">
        <v>150</v>
      </c>
      <c r="G1451" t="s">
        <v>155</v>
      </c>
      <c r="H1451">
        <v>3</v>
      </c>
      <c r="I1451" s="5">
        <v>66.378151260504197</v>
      </c>
      <c r="J1451" s="5">
        <f t="shared" si="22"/>
        <v>199.1344537815126</v>
      </c>
      <c r="K1451" s="6">
        <v>89415</v>
      </c>
      <c r="L1451" s="6" t="s">
        <v>13</v>
      </c>
      <c r="M1451" s="6" t="s">
        <v>27</v>
      </c>
      <c r="N1451" t="s">
        <v>23</v>
      </c>
      <c r="O1451" t="s">
        <v>16</v>
      </c>
    </row>
    <row r="1452" spans="1:15" x14ac:dyDescent="0.45">
      <c r="A1452">
        <v>26928896</v>
      </c>
      <c r="B1452" s="4">
        <v>44046</v>
      </c>
      <c r="C1452">
        <v>8201373</v>
      </c>
      <c r="D1452">
        <v>11341</v>
      </c>
      <c r="E1452" t="s">
        <v>185</v>
      </c>
      <c r="F1452" t="s">
        <v>150</v>
      </c>
      <c r="G1452" t="s">
        <v>154</v>
      </c>
      <c r="H1452">
        <v>3</v>
      </c>
      <c r="I1452" s="5">
        <v>63.857142857142854</v>
      </c>
      <c r="J1452" s="5">
        <f t="shared" si="22"/>
        <v>191.57142857142856</v>
      </c>
      <c r="K1452" s="6">
        <v>89415</v>
      </c>
      <c r="L1452" s="6" t="s">
        <v>13</v>
      </c>
      <c r="M1452" s="6" t="s">
        <v>27</v>
      </c>
      <c r="N1452" t="s">
        <v>23</v>
      </c>
      <c r="O1452" t="s">
        <v>16</v>
      </c>
    </row>
    <row r="1453" spans="1:15" x14ac:dyDescent="0.45">
      <c r="A1453">
        <v>89641490</v>
      </c>
      <c r="B1453" s="4">
        <v>44045</v>
      </c>
      <c r="C1453">
        <v>1089428</v>
      </c>
      <c r="D1453">
        <v>10538</v>
      </c>
      <c r="E1453" t="s">
        <v>226</v>
      </c>
      <c r="F1453" t="s">
        <v>174</v>
      </c>
      <c r="G1453" t="s">
        <v>154</v>
      </c>
      <c r="H1453">
        <v>3</v>
      </c>
      <c r="I1453" s="5">
        <v>130.24369747899161</v>
      </c>
      <c r="J1453" s="5">
        <f t="shared" si="22"/>
        <v>390.73109243697479</v>
      </c>
      <c r="K1453" s="6">
        <v>16727</v>
      </c>
      <c r="L1453" s="6" t="s">
        <v>21</v>
      </c>
      <c r="M1453" s="6" t="s">
        <v>31</v>
      </c>
      <c r="N1453" t="s">
        <v>17</v>
      </c>
      <c r="O1453" t="s">
        <v>30</v>
      </c>
    </row>
    <row r="1454" spans="1:15" x14ac:dyDescent="0.45">
      <c r="A1454">
        <v>89641490</v>
      </c>
      <c r="B1454" s="4">
        <v>44045</v>
      </c>
      <c r="C1454">
        <v>1089428</v>
      </c>
      <c r="D1454">
        <v>10339</v>
      </c>
      <c r="E1454" t="s">
        <v>208</v>
      </c>
      <c r="F1454" t="s">
        <v>174</v>
      </c>
      <c r="G1454" t="s">
        <v>155</v>
      </c>
      <c r="H1454">
        <v>2</v>
      </c>
      <c r="I1454" s="5">
        <v>130.24369747899161</v>
      </c>
      <c r="J1454" s="5">
        <f t="shared" si="22"/>
        <v>260.48739495798321</v>
      </c>
      <c r="K1454" s="6">
        <v>16727</v>
      </c>
      <c r="L1454" s="6" t="s">
        <v>21</v>
      </c>
      <c r="M1454" s="6" t="s">
        <v>31</v>
      </c>
      <c r="N1454" t="s">
        <v>17</v>
      </c>
      <c r="O1454" t="s">
        <v>30</v>
      </c>
    </row>
    <row r="1455" spans="1:15" x14ac:dyDescent="0.45">
      <c r="A1455">
        <v>89641490</v>
      </c>
      <c r="B1455" s="4">
        <v>44045</v>
      </c>
      <c r="C1455">
        <v>1089428</v>
      </c>
      <c r="D1455">
        <v>13405</v>
      </c>
      <c r="E1455" t="s">
        <v>221</v>
      </c>
      <c r="F1455" t="s">
        <v>152</v>
      </c>
      <c r="G1455" t="s">
        <v>155</v>
      </c>
      <c r="H1455">
        <v>3</v>
      </c>
      <c r="I1455" s="5">
        <v>116.79831932773111</v>
      </c>
      <c r="J1455" s="5">
        <f t="shared" si="22"/>
        <v>350.39495798319331</v>
      </c>
      <c r="K1455" s="6">
        <v>16727</v>
      </c>
      <c r="L1455" s="6" t="s">
        <v>21</v>
      </c>
      <c r="M1455" s="6" t="s">
        <v>31</v>
      </c>
      <c r="N1455" t="s">
        <v>17</v>
      </c>
      <c r="O1455" t="s">
        <v>30</v>
      </c>
    </row>
    <row r="1456" spans="1:15" x14ac:dyDescent="0.45">
      <c r="A1456">
        <v>50361982</v>
      </c>
      <c r="B1456" s="4">
        <v>44043</v>
      </c>
      <c r="C1456">
        <v>4486264</v>
      </c>
      <c r="D1456">
        <v>12499</v>
      </c>
      <c r="E1456" t="s">
        <v>183</v>
      </c>
      <c r="F1456" t="s">
        <v>151</v>
      </c>
      <c r="G1456" t="s">
        <v>155</v>
      </c>
      <c r="H1456">
        <v>1</v>
      </c>
      <c r="I1456" s="5">
        <v>248.73109243697482</v>
      </c>
      <c r="J1456" s="5">
        <f t="shared" si="22"/>
        <v>248.73109243697482</v>
      </c>
      <c r="K1456" s="6">
        <v>94234</v>
      </c>
      <c r="L1456" s="6" t="s">
        <v>13</v>
      </c>
      <c r="M1456" s="6" t="s">
        <v>27</v>
      </c>
      <c r="N1456" t="s">
        <v>32</v>
      </c>
      <c r="O1456" t="s">
        <v>16</v>
      </c>
    </row>
    <row r="1457" spans="1:15" x14ac:dyDescent="0.45">
      <c r="A1457">
        <v>50361982</v>
      </c>
      <c r="B1457" s="4">
        <v>44043</v>
      </c>
      <c r="C1457">
        <v>4486264</v>
      </c>
      <c r="D1457">
        <v>12430</v>
      </c>
      <c r="E1457" t="s">
        <v>186</v>
      </c>
      <c r="F1457" t="s">
        <v>151</v>
      </c>
      <c r="G1457" t="s">
        <v>155</v>
      </c>
      <c r="H1457">
        <v>2</v>
      </c>
      <c r="I1457" s="5">
        <v>256.29411764705884</v>
      </c>
      <c r="J1457" s="5">
        <f t="shared" si="22"/>
        <v>512.58823529411768</v>
      </c>
      <c r="K1457" s="6">
        <v>94234</v>
      </c>
      <c r="L1457" s="6" t="s">
        <v>13</v>
      </c>
      <c r="M1457" s="6" t="s">
        <v>27</v>
      </c>
      <c r="N1457" t="s">
        <v>32</v>
      </c>
      <c r="O1457" t="s">
        <v>16</v>
      </c>
    </row>
    <row r="1458" spans="1:15" x14ac:dyDescent="0.45">
      <c r="A1458">
        <v>50361982</v>
      </c>
      <c r="B1458" s="4">
        <v>44043</v>
      </c>
      <c r="C1458">
        <v>4486264</v>
      </c>
      <c r="D1458">
        <v>10339</v>
      </c>
      <c r="E1458" t="s">
        <v>208</v>
      </c>
      <c r="F1458" t="s">
        <v>174</v>
      </c>
      <c r="G1458" t="s">
        <v>155</v>
      </c>
      <c r="H1458">
        <v>3</v>
      </c>
      <c r="I1458" s="5">
        <v>130.24369747899161</v>
      </c>
      <c r="J1458" s="5">
        <f t="shared" si="22"/>
        <v>390.73109243697479</v>
      </c>
      <c r="K1458" s="6">
        <v>94234</v>
      </c>
      <c r="L1458" s="6" t="s">
        <v>13</v>
      </c>
      <c r="M1458" s="6" t="s">
        <v>27</v>
      </c>
      <c r="N1458" t="s">
        <v>32</v>
      </c>
      <c r="O1458" t="s">
        <v>16</v>
      </c>
    </row>
    <row r="1459" spans="1:15" x14ac:dyDescent="0.45">
      <c r="A1459">
        <v>78049618</v>
      </c>
      <c r="B1459" s="4">
        <v>44042</v>
      </c>
      <c r="C1459">
        <v>3129730</v>
      </c>
      <c r="D1459">
        <v>12849</v>
      </c>
      <c r="E1459" t="s">
        <v>200</v>
      </c>
      <c r="F1459" t="s">
        <v>151</v>
      </c>
      <c r="G1459" t="s">
        <v>154</v>
      </c>
      <c r="H1459">
        <v>1</v>
      </c>
      <c r="I1459" s="5">
        <v>255.45378151260505</v>
      </c>
      <c r="J1459" s="5">
        <f t="shared" si="22"/>
        <v>255.45378151260505</v>
      </c>
      <c r="K1459" s="6">
        <v>89423</v>
      </c>
      <c r="L1459" s="6" t="s">
        <v>13</v>
      </c>
      <c r="M1459" s="6" t="s">
        <v>27</v>
      </c>
      <c r="N1459" t="s">
        <v>32</v>
      </c>
      <c r="O1459" t="s">
        <v>18</v>
      </c>
    </row>
    <row r="1460" spans="1:15" x14ac:dyDescent="0.45">
      <c r="A1460">
        <v>79615568</v>
      </c>
      <c r="B1460" s="4">
        <v>44042</v>
      </c>
      <c r="C1460">
        <v>5593475</v>
      </c>
      <c r="D1460">
        <v>12098</v>
      </c>
      <c r="E1460" t="s">
        <v>212</v>
      </c>
      <c r="F1460" t="s">
        <v>151</v>
      </c>
      <c r="G1460" t="s">
        <v>154</v>
      </c>
      <c r="H1460">
        <v>3</v>
      </c>
      <c r="I1460" s="5">
        <v>257.97478991596643</v>
      </c>
      <c r="J1460" s="5">
        <f t="shared" si="22"/>
        <v>773.92436974789928</v>
      </c>
      <c r="K1460" s="6">
        <v>67157</v>
      </c>
      <c r="L1460" s="6" t="s">
        <v>28</v>
      </c>
      <c r="M1460" s="6" t="s">
        <v>36</v>
      </c>
      <c r="N1460" t="s">
        <v>32</v>
      </c>
      <c r="O1460" t="s">
        <v>18</v>
      </c>
    </row>
    <row r="1461" spans="1:15" x14ac:dyDescent="0.45">
      <c r="A1461">
        <v>78049618</v>
      </c>
      <c r="B1461" s="4">
        <v>44042</v>
      </c>
      <c r="C1461">
        <v>3129730</v>
      </c>
      <c r="D1461">
        <v>13071</v>
      </c>
      <c r="E1461" t="s">
        <v>180</v>
      </c>
      <c r="F1461" t="s">
        <v>152</v>
      </c>
      <c r="G1461" t="s">
        <v>154</v>
      </c>
      <c r="H1461">
        <v>3</v>
      </c>
      <c r="I1461" s="5">
        <v>122.68067226890757</v>
      </c>
      <c r="J1461" s="5">
        <f t="shared" si="22"/>
        <v>368.0420168067227</v>
      </c>
      <c r="K1461" s="6">
        <v>89423</v>
      </c>
      <c r="L1461" s="6" t="s">
        <v>13</v>
      </c>
      <c r="M1461" s="6" t="s">
        <v>27</v>
      </c>
      <c r="N1461" t="s">
        <v>32</v>
      </c>
      <c r="O1461" t="s">
        <v>18</v>
      </c>
    </row>
    <row r="1462" spans="1:15" x14ac:dyDescent="0.45">
      <c r="A1462">
        <v>51297696</v>
      </c>
      <c r="B1462" s="4">
        <v>44042</v>
      </c>
      <c r="C1462">
        <v>9799208</v>
      </c>
      <c r="D1462">
        <v>13337</v>
      </c>
      <c r="E1462" t="s">
        <v>198</v>
      </c>
      <c r="F1462" t="s">
        <v>152</v>
      </c>
      <c r="G1462" t="s">
        <v>154</v>
      </c>
      <c r="H1462">
        <v>2</v>
      </c>
      <c r="I1462" s="5">
        <v>118.47899159663866</v>
      </c>
      <c r="J1462" s="5">
        <f t="shared" si="22"/>
        <v>236.95798319327733</v>
      </c>
      <c r="K1462" s="6">
        <v>95514</v>
      </c>
      <c r="L1462" s="6" t="s">
        <v>13</v>
      </c>
      <c r="M1462" s="6" t="s">
        <v>27</v>
      </c>
      <c r="N1462" t="s">
        <v>15</v>
      </c>
      <c r="O1462" t="s">
        <v>16</v>
      </c>
    </row>
    <row r="1463" spans="1:15" x14ac:dyDescent="0.45">
      <c r="A1463">
        <v>78049618</v>
      </c>
      <c r="B1463" s="4">
        <v>44042</v>
      </c>
      <c r="C1463">
        <v>3129730</v>
      </c>
      <c r="D1463">
        <v>11156</v>
      </c>
      <c r="E1463" t="s">
        <v>193</v>
      </c>
      <c r="F1463" t="s">
        <v>150</v>
      </c>
      <c r="G1463" t="s">
        <v>154</v>
      </c>
      <c r="H1463">
        <v>3</v>
      </c>
      <c r="I1463" s="5">
        <v>74.78151260504201</v>
      </c>
      <c r="J1463" s="5">
        <f t="shared" si="22"/>
        <v>224.34453781512605</v>
      </c>
      <c r="K1463" s="6">
        <v>89423</v>
      </c>
      <c r="L1463" s="6" t="s">
        <v>13</v>
      </c>
      <c r="M1463" s="6" t="s">
        <v>27</v>
      </c>
      <c r="N1463" t="s">
        <v>32</v>
      </c>
      <c r="O1463" t="s">
        <v>18</v>
      </c>
    </row>
    <row r="1464" spans="1:15" x14ac:dyDescent="0.45">
      <c r="A1464">
        <v>65650612</v>
      </c>
      <c r="B1464" s="4">
        <v>44041</v>
      </c>
      <c r="C1464">
        <v>8362098</v>
      </c>
      <c r="D1464">
        <v>10828</v>
      </c>
      <c r="E1464" t="s">
        <v>190</v>
      </c>
      <c r="F1464" t="s">
        <v>174</v>
      </c>
      <c r="G1464" t="s">
        <v>154</v>
      </c>
      <c r="H1464">
        <v>2</v>
      </c>
      <c r="I1464" s="5">
        <v>136.96638655462186</v>
      </c>
      <c r="J1464" s="5">
        <f t="shared" si="22"/>
        <v>273.93277310924373</v>
      </c>
      <c r="K1464" s="6">
        <v>53424</v>
      </c>
      <c r="L1464" s="6" t="s">
        <v>28</v>
      </c>
      <c r="M1464" s="6" t="s">
        <v>36</v>
      </c>
      <c r="N1464" t="s">
        <v>17</v>
      </c>
      <c r="O1464" t="s">
        <v>18</v>
      </c>
    </row>
    <row r="1465" spans="1:15" x14ac:dyDescent="0.45">
      <c r="A1465">
        <v>65650612</v>
      </c>
      <c r="B1465" s="4">
        <v>44041</v>
      </c>
      <c r="C1465">
        <v>8362098</v>
      </c>
      <c r="D1465">
        <v>11518</v>
      </c>
      <c r="E1465" t="s">
        <v>216</v>
      </c>
      <c r="F1465" t="s">
        <v>150</v>
      </c>
      <c r="G1465" t="s">
        <v>154</v>
      </c>
      <c r="H1465">
        <v>3</v>
      </c>
      <c r="I1465" s="5">
        <v>63.016806722689076</v>
      </c>
      <c r="J1465" s="5">
        <f t="shared" si="22"/>
        <v>189.05042016806723</v>
      </c>
      <c r="K1465" s="6">
        <v>53424</v>
      </c>
      <c r="L1465" s="6" t="s">
        <v>28</v>
      </c>
      <c r="M1465" s="6" t="s">
        <v>36</v>
      </c>
      <c r="N1465" t="s">
        <v>17</v>
      </c>
      <c r="O1465" t="s">
        <v>18</v>
      </c>
    </row>
    <row r="1466" spans="1:15" x14ac:dyDescent="0.45">
      <c r="A1466">
        <v>65650612</v>
      </c>
      <c r="B1466" s="4">
        <v>44041</v>
      </c>
      <c r="C1466">
        <v>8362098</v>
      </c>
      <c r="D1466">
        <v>11777</v>
      </c>
      <c r="E1466" t="s">
        <v>175</v>
      </c>
      <c r="F1466" t="s">
        <v>150</v>
      </c>
      <c r="G1466" t="s">
        <v>154</v>
      </c>
      <c r="H1466">
        <v>2</v>
      </c>
      <c r="I1466" s="5">
        <v>63.016806722689076</v>
      </c>
      <c r="J1466" s="5">
        <f t="shared" si="22"/>
        <v>126.03361344537815</v>
      </c>
      <c r="K1466" s="6">
        <v>53424</v>
      </c>
      <c r="L1466" s="6" t="s">
        <v>28</v>
      </c>
      <c r="M1466" s="6" t="s">
        <v>36</v>
      </c>
      <c r="N1466" t="s">
        <v>17</v>
      </c>
      <c r="O1466" t="s">
        <v>18</v>
      </c>
    </row>
    <row r="1467" spans="1:15" x14ac:dyDescent="0.45">
      <c r="A1467">
        <v>36906024</v>
      </c>
      <c r="B1467" s="4">
        <v>44041</v>
      </c>
      <c r="C1467">
        <v>5106513</v>
      </c>
      <c r="D1467">
        <v>10339</v>
      </c>
      <c r="E1467" t="s">
        <v>208</v>
      </c>
      <c r="F1467" t="s">
        <v>174</v>
      </c>
      <c r="G1467" t="s">
        <v>155</v>
      </c>
      <c r="H1467">
        <v>2</v>
      </c>
      <c r="I1467" s="5">
        <v>130.24369747899161</v>
      </c>
      <c r="J1467" s="5">
        <f t="shared" si="22"/>
        <v>260.48739495798321</v>
      </c>
      <c r="K1467" s="6">
        <v>35606</v>
      </c>
      <c r="L1467" s="6" t="s">
        <v>28</v>
      </c>
      <c r="M1467" s="6" t="s">
        <v>39</v>
      </c>
      <c r="N1467" t="s">
        <v>17</v>
      </c>
      <c r="O1467" t="s">
        <v>16</v>
      </c>
    </row>
    <row r="1468" spans="1:15" x14ac:dyDescent="0.45">
      <c r="A1468">
        <v>36906024</v>
      </c>
      <c r="B1468" s="4">
        <v>44041</v>
      </c>
      <c r="C1468">
        <v>5106513</v>
      </c>
      <c r="D1468">
        <v>11400</v>
      </c>
      <c r="E1468" t="s">
        <v>204</v>
      </c>
      <c r="F1468" t="s">
        <v>150</v>
      </c>
      <c r="G1468" t="s">
        <v>155</v>
      </c>
      <c r="H1468">
        <v>3</v>
      </c>
      <c r="I1468" s="5">
        <v>63.857142857142854</v>
      </c>
      <c r="J1468" s="5">
        <f t="shared" si="22"/>
        <v>191.57142857142856</v>
      </c>
      <c r="K1468" s="6">
        <v>35606</v>
      </c>
      <c r="L1468" s="6" t="s">
        <v>28</v>
      </c>
      <c r="M1468" s="6" t="s">
        <v>39</v>
      </c>
      <c r="N1468" t="s">
        <v>17</v>
      </c>
      <c r="O1468" t="s">
        <v>16</v>
      </c>
    </row>
    <row r="1469" spans="1:15" x14ac:dyDescent="0.45">
      <c r="A1469">
        <v>36906024</v>
      </c>
      <c r="B1469" s="4">
        <v>44041</v>
      </c>
      <c r="C1469">
        <v>5106513</v>
      </c>
      <c r="D1469">
        <v>12725</v>
      </c>
      <c r="E1469" t="s">
        <v>220</v>
      </c>
      <c r="F1469" t="s">
        <v>151</v>
      </c>
      <c r="G1469" t="s">
        <v>154</v>
      </c>
      <c r="H1469">
        <v>3</v>
      </c>
      <c r="I1469" s="5">
        <v>263.85714285714289</v>
      </c>
      <c r="J1469" s="5">
        <f t="shared" si="22"/>
        <v>791.57142857142867</v>
      </c>
      <c r="K1469" s="6">
        <v>35606</v>
      </c>
      <c r="L1469" s="6" t="s">
        <v>28</v>
      </c>
      <c r="M1469" s="6" t="s">
        <v>39</v>
      </c>
      <c r="N1469" t="s">
        <v>17</v>
      </c>
      <c r="O1469" t="s">
        <v>16</v>
      </c>
    </row>
    <row r="1470" spans="1:15" x14ac:dyDescent="0.45">
      <c r="A1470">
        <v>36906024</v>
      </c>
      <c r="B1470" s="4">
        <v>44041</v>
      </c>
      <c r="C1470">
        <v>5106513</v>
      </c>
      <c r="D1470">
        <v>13405</v>
      </c>
      <c r="E1470" t="s">
        <v>221</v>
      </c>
      <c r="F1470" t="s">
        <v>152</v>
      </c>
      <c r="G1470" t="s">
        <v>155</v>
      </c>
      <c r="H1470">
        <v>2</v>
      </c>
      <c r="I1470" s="5">
        <v>116.79831932773111</v>
      </c>
      <c r="J1470" s="5">
        <f t="shared" si="22"/>
        <v>233.59663865546221</v>
      </c>
      <c r="K1470" s="6">
        <v>35606</v>
      </c>
      <c r="L1470" s="6" t="s">
        <v>28</v>
      </c>
      <c r="M1470" s="6" t="s">
        <v>39</v>
      </c>
      <c r="N1470" t="s">
        <v>17</v>
      </c>
      <c r="O1470" t="s">
        <v>16</v>
      </c>
    </row>
    <row r="1471" spans="1:15" x14ac:dyDescent="0.45">
      <c r="A1471">
        <v>36906024</v>
      </c>
      <c r="B1471" s="4">
        <v>44041</v>
      </c>
      <c r="C1471">
        <v>5106513</v>
      </c>
      <c r="D1471">
        <v>13791</v>
      </c>
      <c r="E1471" t="s">
        <v>179</v>
      </c>
      <c r="F1471" t="s">
        <v>152</v>
      </c>
      <c r="G1471" t="s">
        <v>155</v>
      </c>
      <c r="H1471">
        <v>2</v>
      </c>
      <c r="I1471" s="5">
        <v>125.20168067226892</v>
      </c>
      <c r="J1471" s="5">
        <f t="shared" si="22"/>
        <v>250.40336134453784</v>
      </c>
      <c r="K1471" s="6">
        <v>35606</v>
      </c>
      <c r="L1471" s="6" t="s">
        <v>28</v>
      </c>
      <c r="M1471" s="6" t="s">
        <v>39</v>
      </c>
      <c r="N1471" t="s">
        <v>17</v>
      </c>
      <c r="O1471" t="s">
        <v>16</v>
      </c>
    </row>
    <row r="1472" spans="1:15" x14ac:dyDescent="0.45">
      <c r="A1472">
        <v>50230894</v>
      </c>
      <c r="B1472" s="4">
        <v>44040</v>
      </c>
      <c r="C1472">
        <v>6865134</v>
      </c>
      <c r="D1472">
        <v>12495</v>
      </c>
      <c r="E1472" t="s">
        <v>201</v>
      </c>
      <c r="F1472" t="s">
        <v>151</v>
      </c>
      <c r="G1472" t="s">
        <v>155</v>
      </c>
      <c r="H1472">
        <v>3</v>
      </c>
      <c r="I1472" s="5">
        <v>264.69747899159665</v>
      </c>
      <c r="J1472" s="5">
        <f t="shared" si="22"/>
        <v>794.09243697478996</v>
      </c>
      <c r="K1472" s="6">
        <v>99831</v>
      </c>
      <c r="L1472" s="6" t="s">
        <v>21</v>
      </c>
      <c r="M1472" s="6" t="s">
        <v>22</v>
      </c>
      <c r="N1472" t="s">
        <v>32</v>
      </c>
      <c r="O1472" t="s">
        <v>16</v>
      </c>
    </row>
    <row r="1473" spans="1:15" x14ac:dyDescent="0.45">
      <c r="A1473">
        <v>50230894</v>
      </c>
      <c r="B1473" s="4">
        <v>44040</v>
      </c>
      <c r="C1473">
        <v>6865134</v>
      </c>
      <c r="D1473">
        <v>12725</v>
      </c>
      <c r="E1473" t="s">
        <v>220</v>
      </c>
      <c r="F1473" t="s">
        <v>151</v>
      </c>
      <c r="G1473" t="s">
        <v>154</v>
      </c>
      <c r="H1473">
        <v>3</v>
      </c>
      <c r="I1473" s="5">
        <v>263.85714285714289</v>
      </c>
      <c r="J1473" s="5">
        <f t="shared" si="22"/>
        <v>791.57142857142867</v>
      </c>
      <c r="K1473" s="6">
        <v>99831</v>
      </c>
      <c r="L1473" s="6" t="s">
        <v>21</v>
      </c>
      <c r="M1473" s="6" t="s">
        <v>22</v>
      </c>
      <c r="N1473" t="s">
        <v>32</v>
      </c>
      <c r="O1473" t="s">
        <v>16</v>
      </c>
    </row>
    <row r="1474" spans="1:15" x14ac:dyDescent="0.45">
      <c r="A1474">
        <v>30957000</v>
      </c>
      <c r="B1474" s="4">
        <v>44039</v>
      </c>
      <c r="C1474">
        <v>7439121</v>
      </c>
      <c r="D1474">
        <v>10352</v>
      </c>
      <c r="E1474" t="s">
        <v>199</v>
      </c>
      <c r="F1474" t="s">
        <v>174</v>
      </c>
      <c r="G1474" t="s">
        <v>154</v>
      </c>
      <c r="H1474">
        <v>2</v>
      </c>
      <c r="I1474" s="5">
        <v>127.72268907563027</v>
      </c>
      <c r="J1474" s="5">
        <f t="shared" ref="J1474:J1537" si="23">H1474*I1474</f>
        <v>255.44537815126054</v>
      </c>
      <c r="K1474" s="6">
        <v>97941</v>
      </c>
      <c r="L1474" s="6" t="s">
        <v>13</v>
      </c>
      <c r="M1474" s="6" t="s">
        <v>14</v>
      </c>
      <c r="N1474" t="s">
        <v>15</v>
      </c>
      <c r="O1474" t="s">
        <v>16</v>
      </c>
    </row>
    <row r="1475" spans="1:15" x14ac:dyDescent="0.45">
      <c r="A1475">
        <v>43659175</v>
      </c>
      <c r="B1475" s="4">
        <v>44038</v>
      </c>
      <c r="C1475">
        <v>5432654</v>
      </c>
      <c r="D1475">
        <v>10331</v>
      </c>
      <c r="E1475" t="s">
        <v>188</v>
      </c>
      <c r="F1475" t="s">
        <v>174</v>
      </c>
      <c r="G1475" t="s">
        <v>154</v>
      </c>
      <c r="H1475">
        <v>3</v>
      </c>
      <c r="I1475" s="5">
        <v>141.16806722689077</v>
      </c>
      <c r="J1475" s="5">
        <f t="shared" si="23"/>
        <v>423.50420168067228</v>
      </c>
      <c r="K1475" s="6">
        <v>17326</v>
      </c>
      <c r="L1475" s="6" t="s">
        <v>21</v>
      </c>
      <c r="M1475" s="6" t="s">
        <v>31</v>
      </c>
      <c r="N1475" t="s">
        <v>17</v>
      </c>
      <c r="O1475" t="s">
        <v>16</v>
      </c>
    </row>
    <row r="1476" spans="1:15" x14ac:dyDescent="0.45">
      <c r="A1476">
        <v>43659175</v>
      </c>
      <c r="B1476" s="4">
        <v>44038</v>
      </c>
      <c r="C1476">
        <v>5432654</v>
      </c>
      <c r="D1476">
        <v>13397</v>
      </c>
      <c r="E1476" t="s">
        <v>219</v>
      </c>
      <c r="F1476" t="s">
        <v>152</v>
      </c>
      <c r="G1476" t="s">
        <v>155</v>
      </c>
      <c r="H1476">
        <v>3</v>
      </c>
      <c r="I1476" s="5">
        <v>117.63865546218489</v>
      </c>
      <c r="J1476" s="5">
        <f t="shared" si="23"/>
        <v>352.91596638655466</v>
      </c>
      <c r="K1476" s="6">
        <v>17326</v>
      </c>
      <c r="L1476" s="6" t="s">
        <v>21</v>
      </c>
      <c r="M1476" s="6" t="s">
        <v>31</v>
      </c>
      <c r="N1476" t="s">
        <v>17</v>
      </c>
      <c r="O1476" t="s">
        <v>16</v>
      </c>
    </row>
    <row r="1477" spans="1:15" x14ac:dyDescent="0.45">
      <c r="A1477">
        <v>43659175</v>
      </c>
      <c r="B1477" s="4">
        <v>44038</v>
      </c>
      <c r="C1477">
        <v>5432654</v>
      </c>
      <c r="D1477">
        <v>13685</v>
      </c>
      <c r="E1477" t="s">
        <v>181</v>
      </c>
      <c r="F1477" t="s">
        <v>152</v>
      </c>
      <c r="G1477" t="s">
        <v>155</v>
      </c>
      <c r="H1477">
        <v>2</v>
      </c>
      <c r="I1477" s="5">
        <v>122.68067226890757</v>
      </c>
      <c r="J1477" s="5">
        <f t="shared" si="23"/>
        <v>245.36134453781514</v>
      </c>
      <c r="K1477" s="6">
        <v>17326</v>
      </c>
      <c r="L1477" s="6" t="s">
        <v>21</v>
      </c>
      <c r="M1477" s="6" t="s">
        <v>31</v>
      </c>
      <c r="N1477" t="s">
        <v>17</v>
      </c>
      <c r="O1477" t="s">
        <v>16</v>
      </c>
    </row>
    <row r="1478" spans="1:15" x14ac:dyDescent="0.45">
      <c r="A1478">
        <v>91486029</v>
      </c>
      <c r="B1478" s="4">
        <v>44036</v>
      </c>
      <c r="C1478">
        <v>5922112</v>
      </c>
      <c r="D1478">
        <v>11518</v>
      </c>
      <c r="E1478" t="s">
        <v>216</v>
      </c>
      <c r="F1478" t="s">
        <v>150</v>
      </c>
      <c r="G1478" t="s">
        <v>154</v>
      </c>
      <c r="H1478">
        <v>2</v>
      </c>
      <c r="I1478" s="5">
        <v>63.016806722689076</v>
      </c>
      <c r="J1478" s="5">
        <f t="shared" si="23"/>
        <v>126.03361344537815</v>
      </c>
      <c r="K1478" s="6">
        <v>20038</v>
      </c>
      <c r="L1478" s="6" t="s">
        <v>19</v>
      </c>
      <c r="M1478" s="6" t="s">
        <v>47</v>
      </c>
      <c r="N1478" t="s">
        <v>32</v>
      </c>
      <c r="O1478" t="s">
        <v>26</v>
      </c>
    </row>
    <row r="1479" spans="1:15" x14ac:dyDescent="0.45">
      <c r="A1479">
        <v>91486029</v>
      </c>
      <c r="B1479" s="4">
        <v>44036</v>
      </c>
      <c r="C1479">
        <v>5922112</v>
      </c>
      <c r="D1479">
        <v>12086</v>
      </c>
      <c r="E1479" t="s">
        <v>206</v>
      </c>
      <c r="F1479" t="s">
        <v>151</v>
      </c>
      <c r="G1479" t="s">
        <v>154</v>
      </c>
      <c r="H1479">
        <v>3</v>
      </c>
      <c r="I1479" s="5">
        <v>248.73109243697482</v>
      </c>
      <c r="J1479" s="5">
        <f t="shared" si="23"/>
        <v>746.19327731092449</v>
      </c>
      <c r="K1479" s="6">
        <v>20038</v>
      </c>
      <c r="L1479" s="6" t="s">
        <v>19</v>
      </c>
      <c r="M1479" s="6" t="s">
        <v>47</v>
      </c>
      <c r="N1479" t="s">
        <v>32</v>
      </c>
      <c r="O1479" t="s">
        <v>26</v>
      </c>
    </row>
    <row r="1480" spans="1:15" x14ac:dyDescent="0.45">
      <c r="A1480">
        <v>91486029</v>
      </c>
      <c r="B1480" s="4">
        <v>44036</v>
      </c>
      <c r="C1480">
        <v>5922112</v>
      </c>
      <c r="D1480">
        <v>12430</v>
      </c>
      <c r="E1480" t="s">
        <v>186</v>
      </c>
      <c r="F1480" t="s">
        <v>151</v>
      </c>
      <c r="G1480" t="s">
        <v>155</v>
      </c>
      <c r="H1480">
        <v>2</v>
      </c>
      <c r="I1480" s="5">
        <v>256.29411764705884</v>
      </c>
      <c r="J1480" s="5">
        <f t="shared" si="23"/>
        <v>512.58823529411768</v>
      </c>
      <c r="K1480" s="6">
        <v>20038</v>
      </c>
      <c r="L1480" s="6" t="s">
        <v>19</v>
      </c>
      <c r="M1480" s="6" t="s">
        <v>47</v>
      </c>
      <c r="N1480" t="s">
        <v>32</v>
      </c>
      <c r="O1480" t="s">
        <v>26</v>
      </c>
    </row>
    <row r="1481" spans="1:15" x14ac:dyDescent="0.45">
      <c r="A1481">
        <v>91486029</v>
      </c>
      <c r="B1481" s="4">
        <v>44036</v>
      </c>
      <c r="C1481">
        <v>5922112</v>
      </c>
      <c r="D1481">
        <v>13355</v>
      </c>
      <c r="E1481" t="s">
        <v>224</v>
      </c>
      <c r="F1481" t="s">
        <v>152</v>
      </c>
      <c r="G1481" t="s">
        <v>154</v>
      </c>
      <c r="H1481">
        <v>2</v>
      </c>
      <c r="I1481" s="5">
        <v>123.52100840336136</v>
      </c>
      <c r="J1481" s="5">
        <f t="shared" si="23"/>
        <v>247.04201680672273</v>
      </c>
      <c r="K1481" s="6">
        <v>20038</v>
      </c>
      <c r="L1481" s="6" t="s">
        <v>19</v>
      </c>
      <c r="M1481" s="6" t="s">
        <v>47</v>
      </c>
      <c r="N1481" t="s">
        <v>32</v>
      </c>
      <c r="O1481" t="s">
        <v>26</v>
      </c>
    </row>
    <row r="1482" spans="1:15" x14ac:dyDescent="0.45">
      <c r="A1482">
        <v>91486029</v>
      </c>
      <c r="B1482" s="4">
        <v>44036</v>
      </c>
      <c r="C1482">
        <v>5922112</v>
      </c>
      <c r="D1482">
        <v>13111</v>
      </c>
      <c r="E1482" t="s">
        <v>178</v>
      </c>
      <c r="F1482" t="s">
        <v>152</v>
      </c>
      <c r="G1482" t="s">
        <v>155</v>
      </c>
      <c r="H1482">
        <v>2</v>
      </c>
      <c r="I1482" s="5">
        <v>113.43697478991598</v>
      </c>
      <c r="J1482" s="5">
        <f t="shared" si="23"/>
        <v>226.87394957983196</v>
      </c>
      <c r="K1482" s="6">
        <v>20038</v>
      </c>
      <c r="L1482" s="6" t="s">
        <v>19</v>
      </c>
      <c r="M1482" s="6" t="s">
        <v>47</v>
      </c>
      <c r="N1482" t="s">
        <v>32</v>
      </c>
      <c r="O1482" t="s">
        <v>26</v>
      </c>
    </row>
    <row r="1483" spans="1:15" x14ac:dyDescent="0.45">
      <c r="A1483">
        <v>30959396</v>
      </c>
      <c r="B1483" s="4">
        <v>44036</v>
      </c>
      <c r="C1483">
        <v>7919808</v>
      </c>
      <c r="D1483">
        <v>10198</v>
      </c>
      <c r="E1483" t="s">
        <v>222</v>
      </c>
      <c r="F1483" t="s">
        <v>174</v>
      </c>
      <c r="G1483" t="s">
        <v>155</v>
      </c>
      <c r="H1483">
        <v>2</v>
      </c>
      <c r="I1483" s="5">
        <v>130.24369747899161</v>
      </c>
      <c r="J1483" s="5">
        <f t="shared" si="23"/>
        <v>260.48739495798321</v>
      </c>
      <c r="K1483" s="6">
        <v>63688</v>
      </c>
      <c r="L1483" s="6" t="s">
        <v>28</v>
      </c>
      <c r="M1483" s="6" t="s">
        <v>39</v>
      </c>
      <c r="N1483" t="s">
        <v>15</v>
      </c>
      <c r="O1483" t="s">
        <v>16</v>
      </c>
    </row>
    <row r="1484" spans="1:15" x14ac:dyDescent="0.45">
      <c r="A1484">
        <v>30959396</v>
      </c>
      <c r="B1484" s="4">
        <v>44036</v>
      </c>
      <c r="C1484">
        <v>7919808</v>
      </c>
      <c r="D1484">
        <v>10561</v>
      </c>
      <c r="E1484" t="s">
        <v>194</v>
      </c>
      <c r="F1484" t="s">
        <v>174</v>
      </c>
      <c r="G1484" t="s">
        <v>154</v>
      </c>
      <c r="H1484">
        <v>3</v>
      </c>
      <c r="I1484" s="5">
        <v>133.60504201680675</v>
      </c>
      <c r="J1484" s="5">
        <f t="shared" si="23"/>
        <v>400.81512605042025</v>
      </c>
      <c r="K1484" s="6">
        <v>63688</v>
      </c>
      <c r="L1484" s="6" t="s">
        <v>28</v>
      </c>
      <c r="M1484" s="6" t="s">
        <v>39</v>
      </c>
      <c r="N1484" t="s">
        <v>15</v>
      </c>
      <c r="O1484" t="s">
        <v>16</v>
      </c>
    </row>
    <row r="1485" spans="1:15" x14ac:dyDescent="0.45">
      <c r="A1485">
        <v>30959396</v>
      </c>
      <c r="B1485" s="4">
        <v>44036</v>
      </c>
      <c r="C1485">
        <v>7919808</v>
      </c>
      <c r="D1485">
        <v>13355</v>
      </c>
      <c r="E1485" t="s">
        <v>224</v>
      </c>
      <c r="F1485" t="s">
        <v>152</v>
      </c>
      <c r="G1485" t="s">
        <v>154</v>
      </c>
      <c r="H1485">
        <v>2</v>
      </c>
      <c r="I1485" s="5">
        <v>123.52100840336136</v>
      </c>
      <c r="J1485" s="5">
        <f t="shared" si="23"/>
        <v>247.04201680672273</v>
      </c>
      <c r="K1485" s="6">
        <v>63688</v>
      </c>
      <c r="L1485" s="6" t="s">
        <v>28</v>
      </c>
      <c r="M1485" s="6" t="s">
        <v>39</v>
      </c>
      <c r="N1485" t="s">
        <v>15</v>
      </c>
      <c r="O1485" t="s">
        <v>16</v>
      </c>
    </row>
    <row r="1486" spans="1:15" x14ac:dyDescent="0.45">
      <c r="A1486">
        <v>15748013</v>
      </c>
      <c r="B1486" s="4">
        <v>44036</v>
      </c>
      <c r="C1486">
        <v>3991782</v>
      </c>
      <c r="D1486">
        <v>13320</v>
      </c>
      <c r="E1486" t="s">
        <v>225</v>
      </c>
      <c r="F1486" t="s">
        <v>152</v>
      </c>
      <c r="G1486" t="s">
        <v>154</v>
      </c>
      <c r="H1486">
        <v>3</v>
      </c>
      <c r="I1486" s="5">
        <v>110.07563025210085</v>
      </c>
      <c r="J1486" s="5">
        <f t="shared" si="23"/>
        <v>330.22689075630257</v>
      </c>
      <c r="K1486" s="6" t="s">
        <v>104</v>
      </c>
      <c r="L1486" s="6" t="s">
        <v>21</v>
      </c>
      <c r="M1486" s="6" t="s">
        <v>25</v>
      </c>
      <c r="N1486" t="s">
        <v>23</v>
      </c>
      <c r="O1486" t="s">
        <v>16</v>
      </c>
    </row>
    <row r="1487" spans="1:15" x14ac:dyDescent="0.45">
      <c r="A1487">
        <v>28489893</v>
      </c>
      <c r="B1487" s="4">
        <v>44035</v>
      </c>
      <c r="C1487">
        <v>3400840</v>
      </c>
      <c r="D1487">
        <v>12725</v>
      </c>
      <c r="E1487" t="s">
        <v>220</v>
      </c>
      <c r="F1487" t="s">
        <v>151</v>
      </c>
      <c r="G1487" t="s">
        <v>154</v>
      </c>
      <c r="H1487">
        <v>2</v>
      </c>
      <c r="I1487" s="5">
        <v>263.85714285714289</v>
      </c>
      <c r="J1487" s="5">
        <f t="shared" si="23"/>
        <v>527.71428571428578</v>
      </c>
      <c r="K1487" s="6">
        <v>89250</v>
      </c>
      <c r="L1487" s="6" t="s">
        <v>13</v>
      </c>
      <c r="M1487" s="6" t="s">
        <v>27</v>
      </c>
      <c r="N1487" t="s">
        <v>32</v>
      </c>
      <c r="O1487" t="s">
        <v>16</v>
      </c>
    </row>
    <row r="1488" spans="1:15" x14ac:dyDescent="0.45">
      <c r="A1488">
        <v>28489893</v>
      </c>
      <c r="B1488" s="4">
        <v>44035</v>
      </c>
      <c r="C1488">
        <v>3400840</v>
      </c>
      <c r="D1488">
        <v>12499</v>
      </c>
      <c r="E1488" t="s">
        <v>183</v>
      </c>
      <c r="F1488" t="s">
        <v>151</v>
      </c>
      <c r="G1488" t="s">
        <v>155</v>
      </c>
      <c r="H1488">
        <v>2</v>
      </c>
      <c r="I1488" s="5">
        <v>248.73109243697482</v>
      </c>
      <c r="J1488" s="5">
        <f t="shared" si="23"/>
        <v>497.46218487394964</v>
      </c>
      <c r="K1488" s="6">
        <v>89250</v>
      </c>
      <c r="L1488" s="6" t="s">
        <v>13</v>
      </c>
      <c r="M1488" s="6" t="s">
        <v>27</v>
      </c>
      <c r="N1488" t="s">
        <v>32</v>
      </c>
      <c r="O1488" t="s">
        <v>16</v>
      </c>
    </row>
    <row r="1489" spans="1:15" x14ac:dyDescent="0.45">
      <c r="A1489">
        <v>28489893</v>
      </c>
      <c r="B1489" s="4">
        <v>44035</v>
      </c>
      <c r="C1489">
        <v>3400840</v>
      </c>
      <c r="D1489">
        <v>13355</v>
      </c>
      <c r="E1489" t="s">
        <v>224</v>
      </c>
      <c r="F1489" t="s">
        <v>152</v>
      </c>
      <c r="G1489" t="s">
        <v>154</v>
      </c>
      <c r="H1489">
        <v>3</v>
      </c>
      <c r="I1489" s="5">
        <v>123.52100840336136</v>
      </c>
      <c r="J1489" s="5">
        <f t="shared" si="23"/>
        <v>370.56302521008411</v>
      </c>
      <c r="K1489" s="6">
        <v>89250</v>
      </c>
      <c r="L1489" s="6" t="s">
        <v>13</v>
      </c>
      <c r="M1489" s="6" t="s">
        <v>27</v>
      </c>
      <c r="N1489" t="s">
        <v>32</v>
      </c>
      <c r="O1489" t="s">
        <v>16</v>
      </c>
    </row>
    <row r="1490" spans="1:15" x14ac:dyDescent="0.45">
      <c r="A1490">
        <v>66145776</v>
      </c>
      <c r="B1490" s="4">
        <v>44034</v>
      </c>
      <c r="C1490">
        <v>7341122</v>
      </c>
      <c r="D1490">
        <v>10538</v>
      </c>
      <c r="E1490" t="s">
        <v>226</v>
      </c>
      <c r="F1490" t="s">
        <v>174</v>
      </c>
      <c r="G1490" t="s">
        <v>154</v>
      </c>
      <c r="H1490">
        <v>3</v>
      </c>
      <c r="I1490" s="5">
        <v>130.24369747899161</v>
      </c>
      <c r="J1490" s="5">
        <f t="shared" si="23"/>
        <v>390.73109243697479</v>
      </c>
      <c r="K1490" s="6" t="s">
        <v>73</v>
      </c>
      <c r="L1490" s="6" t="s">
        <v>21</v>
      </c>
      <c r="M1490" s="6" t="s">
        <v>22</v>
      </c>
      <c r="N1490" t="s">
        <v>35</v>
      </c>
      <c r="O1490" t="s">
        <v>18</v>
      </c>
    </row>
    <row r="1491" spans="1:15" x14ac:dyDescent="0.45">
      <c r="A1491">
        <v>66145776</v>
      </c>
      <c r="B1491" s="4">
        <v>44034</v>
      </c>
      <c r="C1491">
        <v>7341122</v>
      </c>
      <c r="D1491">
        <v>12710</v>
      </c>
      <c r="E1491" t="s">
        <v>228</v>
      </c>
      <c r="F1491" t="s">
        <v>151</v>
      </c>
      <c r="G1491" t="s">
        <v>155</v>
      </c>
      <c r="H1491">
        <v>3</v>
      </c>
      <c r="I1491" s="5">
        <v>259.65546218487395</v>
      </c>
      <c r="J1491" s="5">
        <f t="shared" si="23"/>
        <v>778.96638655462186</v>
      </c>
      <c r="K1491" s="6" t="s">
        <v>73</v>
      </c>
      <c r="L1491" s="6" t="s">
        <v>21</v>
      </c>
      <c r="M1491" s="6" t="s">
        <v>22</v>
      </c>
      <c r="N1491" t="s">
        <v>35</v>
      </c>
      <c r="O1491" t="s">
        <v>18</v>
      </c>
    </row>
    <row r="1492" spans="1:15" x14ac:dyDescent="0.45">
      <c r="A1492">
        <v>66145776</v>
      </c>
      <c r="B1492" s="4">
        <v>44034</v>
      </c>
      <c r="C1492">
        <v>7341122</v>
      </c>
      <c r="D1492">
        <v>12725</v>
      </c>
      <c r="E1492" t="s">
        <v>220</v>
      </c>
      <c r="F1492" t="s">
        <v>151</v>
      </c>
      <c r="G1492" t="s">
        <v>154</v>
      </c>
      <c r="H1492">
        <v>3</v>
      </c>
      <c r="I1492" s="5">
        <v>263.85714285714289</v>
      </c>
      <c r="J1492" s="5">
        <f t="shared" si="23"/>
        <v>791.57142857142867</v>
      </c>
      <c r="K1492" s="6" t="s">
        <v>73</v>
      </c>
      <c r="L1492" s="6" t="s">
        <v>21</v>
      </c>
      <c r="M1492" s="6" t="s">
        <v>22</v>
      </c>
      <c r="N1492" t="s">
        <v>35</v>
      </c>
      <c r="O1492" t="s">
        <v>18</v>
      </c>
    </row>
    <row r="1493" spans="1:15" x14ac:dyDescent="0.45">
      <c r="A1493">
        <v>97613969</v>
      </c>
      <c r="B1493" s="4">
        <v>44034</v>
      </c>
      <c r="C1493">
        <v>1440912</v>
      </c>
      <c r="D1493">
        <v>12430</v>
      </c>
      <c r="E1493" t="s">
        <v>186</v>
      </c>
      <c r="F1493" t="s">
        <v>151</v>
      </c>
      <c r="G1493" t="s">
        <v>155</v>
      </c>
      <c r="H1493">
        <v>1</v>
      </c>
      <c r="I1493" s="5">
        <v>256.29411764705884</v>
      </c>
      <c r="J1493" s="5">
        <f t="shared" si="23"/>
        <v>256.29411764705884</v>
      </c>
      <c r="K1493" s="6">
        <v>86368</v>
      </c>
      <c r="L1493" s="6" t="s">
        <v>13</v>
      </c>
      <c r="M1493" s="6" t="s">
        <v>27</v>
      </c>
      <c r="N1493" t="s">
        <v>32</v>
      </c>
      <c r="O1493" t="s">
        <v>57</v>
      </c>
    </row>
    <row r="1494" spans="1:15" x14ac:dyDescent="0.45">
      <c r="A1494">
        <v>22495836</v>
      </c>
      <c r="B1494" s="4">
        <v>44034</v>
      </c>
      <c r="C1494">
        <v>1257730</v>
      </c>
      <c r="D1494">
        <v>10181</v>
      </c>
      <c r="E1494" t="s">
        <v>189</v>
      </c>
      <c r="F1494" t="s">
        <v>174</v>
      </c>
      <c r="G1494" t="s">
        <v>154</v>
      </c>
      <c r="H1494">
        <v>3</v>
      </c>
      <c r="I1494" s="5">
        <v>134.44537815126051</v>
      </c>
      <c r="J1494" s="5">
        <f t="shared" si="23"/>
        <v>403.33613445378154</v>
      </c>
      <c r="K1494" s="6">
        <v>47495</v>
      </c>
      <c r="L1494" s="6" t="s">
        <v>28</v>
      </c>
      <c r="M1494" s="6" t="s">
        <v>29</v>
      </c>
      <c r="N1494" t="s">
        <v>15</v>
      </c>
      <c r="O1494" t="s">
        <v>16</v>
      </c>
    </row>
    <row r="1495" spans="1:15" x14ac:dyDescent="0.45">
      <c r="A1495">
        <v>61831173</v>
      </c>
      <c r="B1495" s="4">
        <v>44033</v>
      </c>
      <c r="C1495">
        <v>2163786</v>
      </c>
      <c r="D1495">
        <v>10339</v>
      </c>
      <c r="E1495" t="s">
        <v>208</v>
      </c>
      <c r="F1495" t="s">
        <v>174</v>
      </c>
      <c r="G1495" t="s">
        <v>155</v>
      </c>
      <c r="H1495">
        <v>2</v>
      </c>
      <c r="I1495" s="5">
        <v>130.24369747899161</v>
      </c>
      <c r="J1495" s="5">
        <f t="shared" si="23"/>
        <v>260.48739495798321</v>
      </c>
      <c r="K1495" s="6">
        <v>33181</v>
      </c>
      <c r="L1495" s="6" t="s">
        <v>28</v>
      </c>
      <c r="M1495" s="6" t="s">
        <v>29</v>
      </c>
      <c r="N1495" t="s">
        <v>17</v>
      </c>
      <c r="O1495" t="s">
        <v>16</v>
      </c>
    </row>
    <row r="1496" spans="1:15" x14ac:dyDescent="0.45">
      <c r="A1496">
        <v>47769974</v>
      </c>
      <c r="B1496" s="4">
        <v>44033</v>
      </c>
      <c r="C1496">
        <v>6089061</v>
      </c>
      <c r="D1496">
        <v>12149</v>
      </c>
      <c r="E1496" t="s">
        <v>232</v>
      </c>
      <c r="F1496" t="s">
        <v>151</v>
      </c>
      <c r="G1496" t="s">
        <v>155</v>
      </c>
      <c r="H1496">
        <v>2</v>
      </c>
      <c r="I1496" s="5">
        <v>264.69747899159665</v>
      </c>
      <c r="J1496" s="5">
        <f t="shared" si="23"/>
        <v>529.39495798319331</v>
      </c>
      <c r="K1496" s="6">
        <v>27239</v>
      </c>
      <c r="L1496" s="6" t="s">
        <v>19</v>
      </c>
      <c r="M1496" s="6" t="s">
        <v>20</v>
      </c>
      <c r="N1496" t="s">
        <v>17</v>
      </c>
      <c r="O1496" t="s">
        <v>16</v>
      </c>
    </row>
    <row r="1497" spans="1:15" x14ac:dyDescent="0.45">
      <c r="A1497">
        <v>33321698</v>
      </c>
      <c r="B1497" s="4">
        <v>44033</v>
      </c>
      <c r="C1497">
        <v>8171004</v>
      </c>
      <c r="D1497">
        <v>13071</v>
      </c>
      <c r="E1497" t="s">
        <v>180</v>
      </c>
      <c r="F1497" t="s">
        <v>152</v>
      </c>
      <c r="G1497" t="s">
        <v>154</v>
      </c>
      <c r="H1497">
        <v>2</v>
      </c>
      <c r="I1497" s="5">
        <v>122.68067226890757</v>
      </c>
      <c r="J1497" s="5">
        <f t="shared" si="23"/>
        <v>245.36134453781514</v>
      </c>
      <c r="K1497" s="6">
        <v>99842</v>
      </c>
      <c r="L1497" s="6" t="s">
        <v>21</v>
      </c>
      <c r="M1497" s="6" t="s">
        <v>22</v>
      </c>
      <c r="N1497" t="s">
        <v>23</v>
      </c>
      <c r="O1497" t="s">
        <v>16</v>
      </c>
    </row>
    <row r="1498" spans="1:15" x14ac:dyDescent="0.45">
      <c r="A1498">
        <v>44248557</v>
      </c>
      <c r="B1498" s="4">
        <v>44033</v>
      </c>
      <c r="C1498">
        <v>5577265</v>
      </c>
      <c r="D1498">
        <v>11156</v>
      </c>
      <c r="E1498" t="s">
        <v>193</v>
      </c>
      <c r="F1498" t="s">
        <v>150</v>
      </c>
      <c r="G1498" t="s">
        <v>154</v>
      </c>
      <c r="H1498">
        <v>2</v>
      </c>
      <c r="I1498" s="5">
        <v>74.78151260504201</v>
      </c>
      <c r="J1498" s="5">
        <f t="shared" si="23"/>
        <v>149.56302521008402</v>
      </c>
      <c r="K1498" s="6">
        <v>76456</v>
      </c>
      <c r="L1498" s="6" t="s">
        <v>13</v>
      </c>
      <c r="M1498" s="6" t="s">
        <v>14</v>
      </c>
      <c r="N1498" t="s">
        <v>32</v>
      </c>
      <c r="O1498" t="s">
        <v>16</v>
      </c>
    </row>
    <row r="1499" spans="1:15" x14ac:dyDescent="0.45">
      <c r="A1499">
        <v>18798655</v>
      </c>
      <c r="B1499" s="4">
        <v>44032</v>
      </c>
      <c r="C1499">
        <v>6909351</v>
      </c>
      <c r="D1499">
        <v>12058</v>
      </c>
      <c r="E1499" t="s">
        <v>210</v>
      </c>
      <c r="F1499" t="s">
        <v>151</v>
      </c>
      <c r="G1499" t="s">
        <v>155</v>
      </c>
      <c r="H1499">
        <v>1</v>
      </c>
      <c r="I1499" s="5">
        <v>267.218487394958</v>
      </c>
      <c r="J1499" s="5">
        <f t="shared" si="23"/>
        <v>267.218487394958</v>
      </c>
      <c r="K1499" s="6">
        <v>97769</v>
      </c>
      <c r="L1499" s="6" t="s">
        <v>13</v>
      </c>
      <c r="M1499" s="6" t="s">
        <v>27</v>
      </c>
      <c r="N1499" t="s">
        <v>15</v>
      </c>
      <c r="O1499" t="s">
        <v>16</v>
      </c>
    </row>
    <row r="1500" spans="1:15" x14ac:dyDescent="0.45">
      <c r="A1500">
        <v>18798655</v>
      </c>
      <c r="B1500" s="4">
        <v>44032</v>
      </c>
      <c r="C1500">
        <v>6909351</v>
      </c>
      <c r="D1500">
        <v>12086</v>
      </c>
      <c r="E1500" t="s">
        <v>206</v>
      </c>
      <c r="F1500" t="s">
        <v>151</v>
      </c>
      <c r="G1500" t="s">
        <v>154</v>
      </c>
      <c r="H1500">
        <v>3</v>
      </c>
      <c r="I1500" s="5">
        <v>248.73109243697482</v>
      </c>
      <c r="J1500" s="5">
        <f t="shared" si="23"/>
        <v>746.19327731092449</v>
      </c>
      <c r="K1500" s="6">
        <v>97769</v>
      </c>
      <c r="L1500" s="6" t="s">
        <v>13</v>
      </c>
      <c r="M1500" s="6" t="s">
        <v>27</v>
      </c>
      <c r="N1500" t="s">
        <v>15</v>
      </c>
      <c r="O1500" t="s">
        <v>16</v>
      </c>
    </row>
    <row r="1501" spans="1:15" x14ac:dyDescent="0.45">
      <c r="A1501">
        <v>18798655</v>
      </c>
      <c r="B1501" s="4">
        <v>44032</v>
      </c>
      <c r="C1501">
        <v>6909351</v>
      </c>
      <c r="D1501">
        <v>10381</v>
      </c>
      <c r="E1501" t="s">
        <v>205</v>
      </c>
      <c r="F1501" t="s">
        <v>174</v>
      </c>
      <c r="G1501" t="s">
        <v>155</v>
      </c>
      <c r="H1501">
        <v>3</v>
      </c>
      <c r="I1501" s="5">
        <v>132.76470588235296</v>
      </c>
      <c r="J1501" s="5">
        <f t="shared" si="23"/>
        <v>398.2941176470589</v>
      </c>
      <c r="K1501" s="6">
        <v>97769</v>
      </c>
      <c r="L1501" s="6" t="s">
        <v>13</v>
      </c>
      <c r="M1501" s="6" t="s">
        <v>27</v>
      </c>
      <c r="N1501" t="s">
        <v>15</v>
      </c>
      <c r="O1501" t="s">
        <v>16</v>
      </c>
    </row>
    <row r="1502" spans="1:15" x14ac:dyDescent="0.45">
      <c r="A1502">
        <v>18798655</v>
      </c>
      <c r="B1502" s="4">
        <v>44032</v>
      </c>
      <c r="C1502">
        <v>6909351</v>
      </c>
      <c r="D1502">
        <v>13071</v>
      </c>
      <c r="E1502" t="s">
        <v>180</v>
      </c>
      <c r="F1502" t="s">
        <v>152</v>
      </c>
      <c r="G1502" t="s">
        <v>154</v>
      </c>
      <c r="H1502">
        <v>3</v>
      </c>
      <c r="I1502" s="5">
        <v>122.68067226890757</v>
      </c>
      <c r="J1502" s="5">
        <f t="shared" si="23"/>
        <v>368.0420168067227</v>
      </c>
      <c r="K1502" s="6">
        <v>97769</v>
      </c>
      <c r="L1502" s="6" t="s">
        <v>13</v>
      </c>
      <c r="M1502" s="6" t="s">
        <v>27</v>
      </c>
      <c r="N1502" t="s">
        <v>15</v>
      </c>
      <c r="O1502" t="s">
        <v>16</v>
      </c>
    </row>
    <row r="1503" spans="1:15" x14ac:dyDescent="0.45">
      <c r="A1503">
        <v>43891489</v>
      </c>
      <c r="B1503" s="4">
        <v>44032</v>
      </c>
      <c r="C1503">
        <v>4510934</v>
      </c>
      <c r="D1503">
        <v>12551</v>
      </c>
      <c r="E1503" t="s">
        <v>217</v>
      </c>
      <c r="F1503" t="s">
        <v>151</v>
      </c>
      <c r="G1503" t="s">
        <v>154</v>
      </c>
      <c r="H1503">
        <v>3</v>
      </c>
      <c r="I1503" s="5">
        <v>259.65546218487395</v>
      </c>
      <c r="J1503" s="5">
        <f t="shared" si="23"/>
        <v>778.96638655462186</v>
      </c>
      <c r="K1503" s="6">
        <v>21509</v>
      </c>
      <c r="L1503" s="6" t="s">
        <v>19</v>
      </c>
      <c r="M1503" s="6" t="s">
        <v>34</v>
      </c>
      <c r="N1503" t="s">
        <v>17</v>
      </c>
      <c r="O1503" t="s">
        <v>16</v>
      </c>
    </row>
    <row r="1504" spans="1:15" x14ac:dyDescent="0.45">
      <c r="A1504">
        <v>18798655</v>
      </c>
      <c r="B1504" s="4">
        <v>44032</v>
      </c>
      <c r="C1504">
        <v>6909351</v>
      </c>
      <c r="D1504">
        <v>13111</v>
      </c>
      <c r="E1504" t="s">
        <v>178</v>
      </c>
      <c r="F1504" t="s">
        <v>152</v>
      </c>
      <c r="G1504" t="s">
        <v>155</v>
      </c>
      <c r="H1504">
        <v>2</v>
      </c>
      <c r="I1504" s="5">
        <v>113.43697478991598</v>
      </c>
      <c r="J1504" s="5">
        <f t="shared" si="23"/>
        <v>226.87394957983196</v>
      </c>
      <c r="K1504" s="6">
        <v>97769</v>
      </c>
      <c r="L1504" s="6" t="s">
        <v>13</v>
      </c>
      <c r="M1504" s="6" t="s">
        <v>27</v>
      </c>
      <c r="N1504" t="s">
        <v>15</v>
      </c>
      <c r="O1504" t="s">
        <v>16</v>
      </c>
    </row>
    <row r="1505" spans="1:15" x14ac:dyDescent="0.45">
      <c r="A1505">
        <v>29694990</v>
      </c>
      <c r="B1505" s="4">
        <v>44031</v>
      </c>
      <c r="C1505">
        <v>2739319</v>
      </c>
      <c r="D1505">
        <v>12058</v>
      </c>
      <c r="E1505" t="s">
        <v>210</v>
      </c>
      <c r="F1505" t="s">
        <v>151</v>
      </c>
      <c r="G1505" t="s">
        <v>155</v>
      </c>
      <c r="H1505">
        <v>1</v>
      </c>
      <c r="I1505" s="5">
        <v>267.218487394958</v>
      </c>
      <c r="J1505" s="5">
        <f t="shared" si="23"/>
        <v>267.218487394958</v>
      </c>
      <c r="K1505" s="6">
        <v>73547</v>
      </c>
      <c r="L1505" s="6" t="s">
        <v>13</v>
      </c>
      <c r="M1505" s="6" t="s">
        <v>14</v>
      </c>
      <c r="N1505" t="s">
        <v>35</v>
      </c>
      <c r="O1505" t="s">
        <v>16</v>
      </c>
    </row>
    <row r="1506" spans="1:15" x14ac:dyDescent="0.45">
      <c r="A1506">
        <v>62943230</v>
      </c>
      <c r="B1506" s="4">
        <v>44031</v>
      </c>
      <c r="C1506">
        <v>8223885</v>
      </c>
      <c r="D1506">
        <v>10331</v>
      </c>
      <c r="E1506" t="s">
        <v>188</v>
      </c>
      <c r="F1506" t="s">
        <v>174</v>
      </c>
      <c r="G1506" t="s">
        <v>154</v>
      </c>
      <c r="H1506">
        <v>3</v>
      </c>
      <c r="I1506" s="5">
        <v>141.16806722689077</v>
      </c>
      <c r="J1506" s="5">
        <f t="shared" si="23"/>
        <v>423.50420168067228</v>
      </c>
      <c r="K1506" s="6">
        <v>73760</v>
      </c>
      <c r="L1506" s="6" t="s">
        <v>13</v>
      </c>
      <c r="M1506" s="6" t="s">
        <v>14</v>
      </c>
      <c r="N1506" t="s">
        <v>23</v>
      </c>
      <c r="O1506" t="s">
        <v>16</v>
      </c>
    </row>
    <row r="1507" spans="1:15" x14ac:dyDescent="0.45">
      <c r="A1507">
        <v>54030007</v>
      </c>
      <c r="B1507" s="4">
        <v>44031</v>
      </c>
      <c r="C1507">
        <v>2511008</v>
      </c>
      <c r="D1507">
        <v>11175</v>
      </c>
      <c r="E1507" t="s">
        <v>229</v>
      </c>
      <c r="F1507" t="s">
        <v>150</v>
      </c>
      <c r="G1507" t="s">
        <v>155</v>
      </c>
      <c r="H1507">
        <v>3</v>
      </c>
      <c r="I1507" s="5">
        <v>71.420168067226896</v>
      </c>
      <c r="J1507" s="5">
        <f t="shared" si="23"/>
        <v>214.2605042016807</v>
      </c>
      <c r="K1507" s="6">
        <v>63165</v>
      </c>
      <c r="L1507" s="6" t="s">
        <v>28</v>
      </c>
      <c r="M1507" s="6" t="s">
        <v>39</v>
      </c>
      <c r="N1507" t="s">
        <v>17</v>
      </c>
      <c r="O1507" t="s">
        <v>16</v>
      </c>
    </row>
    <row r="1508" spans="1:15" x14ac:dyDescent="0.45">
      <c r="A1508">
        <v>54030007</v>
      </c>
      <c r="B1508" s="4">
        <v>44031</v>
      </c>
      <c r="C1508">
        <v>2511008</v>
      </c>
      <c r="D1508">
        <v>12634</v>
      </c>
      <c r="E1508" t="s">
        <v>202</v>
      </c>
      <c r="F1508" t="s">
        <v>151</v>
      </c>
      <c r="G1508" t="s">
        <v>154</v>
      </c>
      <c r="H1508">
        <v>2</v>
      </c>
      <c r="I1508" s="5">
        <v>265.53781512605042</v>
      </c>
      <c r="J1508" s="5">
        <f t="shared" si="23"/>
        <v>531.07563025210084</v>
      </c>
      <c r="K1508" s="6">
        <v>63165</v>
      </c>
      <c r="L1508" s="6" t="s">
        <v>28</v>
      </c>
      <c r="M1508" s="6" t="s">
        <v>39</v>
      </c>
      <c r="N1508" t="s">
        <v>17</v>
      </c>
      <c r="O1508" t="s">
        <v>16</v>
      </c>
    </row>
    <row r="1509" spans="1:15" x14ac:dyDescent="0.45">
      <c r="A1509">
        <v>54030007</v>
      </c>
      <c r="B1509" s="4">
        <v>44031</v>
      </c>
      <c r="C1509">
        <v>2511008</v>
      </c>
      <c r="D1509">
        <v>13302</v>
      </c>
      <c r="E1509" t="s">
        <v>203</v>
      </c>
      <c r="F1509" t="s">
        <v>152</v>
      </c>
      <c r="G1509" t="s">
        <v>155</v>
      </c>
      <c r="H1509">
        <v>2</v>
      </c>
      <c r="I1509" s="5">
        <v>121.00000000000001</v>
      </c>
      <c r="J1509" s="5">
        <f t="shared" si="23"/>
        <v>242.00000000000003</v>
      </c>
      <c r="K1509" s="6">
        <v>63165</v>
      </c>
      <c r="L1509" s="6" t="s">
        <v>28</v>
      </c>
      <c r="M1509" s="6" t="s">
        <v>39</v>
      </c>
      <c r="N1509" t="s">
        <v>17</v>
      </c>
      <c r="O1509" t="s">
        <v>16</v>
      </c>
    </row>
    <row r="1510" spans="1:15" x14ac:dyDescent="0.45">
      <c r="A1510">
        <v>62943230</v>
      </c>
      <c r="B1510" s="4">
        <v>44031</v>
      </c>
      <c r="C1510">
        <v>8223885</v>
      </c>
      <c r="D1510">
        <v>11341</v>
      </c>
      <c r="E1510" t="s">
        <v>185</v>
      </c>
      <c r="F1510" t="s">
        <v>150</v>
      </c>
      <c r="G1510" t="s">
        <v>154</v>
      </c>
      <c r="H1510">
        <v>3</v>
      </c>
      <c r="I1510" s="5">
        <v>63.857142857142854</v>
      </c>
      <c r="J1510" s="5">
        <f t="shared" si="23"/>
        <v>191.57142857142856</v>
      </c>
      <c r="K1510" s="6">
        <v>73760</v>
      </c>
      <c r="L1510" s="6" t="s">
        <v>13</v>
      </c>
      <c r="M1510" s="6" t="s">
        <v>14</v>
      </c>
      <c r="N1510" t="s">
        <v>23</v>
      </c>
      <c r="O1510" t="s">
        <v>16</v>
      </c>
    </row>
    <row r="1511" spans="1:15" x14ac:dyDescent="0.45">
      <c r="A1511">
        <v>62943230</v>
      </c>
      <c r="B1511" s="4">
        <v>44031</v>
      </c>
      <c r="C1511">
        <v>8223885</v>
      </c>
      <c r="D1511">
        <v>11969</v>
      </c>
      <c r="E1511" t="s">
        <v>195</v>
      </c>
      <c r="F1511" t="s">
        <v>150</v>
      </c>
      <c r="G1511" t="s">
        <v>155</v>
      </c>
      <c r="H1511">
        <v>2</v>
      </c>
      <c r="I1511" s="5">
        <v>66.378151260504197</v>
      </c>
      <c r="J1511" s="5">
        <f t="shared" si="23"/>
        <v>132.75630252100839</v>
      </c>
      <c r="K1511" s="6">
        <v>73760</v>
      </c>
      <c r="L1511" s="6" t="s">
        <v>13</v>
      </c>
      <c r="M1511" s="6" t="s">
        <v>14</v>
      </c>
      <c r="N1511" t="s">
        <v>23</v>
      </c>
      <c r="O1511" t="s">
        <v>16</v>
      </c>
    </row>
    <row r="1512" spans="1:15" x14ac:dyDescent="0.45">
      <c r="A1512">
        <v>13835224</v>
      </c>
      <c r="B1512" s="4">
        <v>44031</v>
      </c>
      <c r="C1512">
        <v>9801103</v>
      </c>
      <c r="D1512">
        <v>10561</v>
      </c>
      <c r="E1512" t="s">
        <v>194</v>
      </c>
      <c r="F1512" t="s">
        <v>174</v>
      </c>
      <c r="G1512" t="s">
        <v>154</v>
      </c>
      <c r="H1512">
        <v>3</v>
      </c>
      <c r="I1512" s="5">
        <v>133.60504201680675</v>
      </c>
      <c r="J1512" s="5">
        <f t="shared" si="23"/>
        <v>400.81512605042025</v>
      </c>
      <c r="K1512" s="6">
        <v>39326</v>
      </c>
      <c r="L1512" s="6" t="s">
        <v>21</v>
      </c>
      <c r="M1512" s="6" t="s">
        <v>33</v>
      </c>
      <c r="N1512" t="s">
        <v>17</v>
      </c>
      <c r="O1512" t="s">
        <v>16</v>
      </c>
    </row>
    <row r="1513" spans="1:15" x14ac:dyDescent="0.45">
      <c r="A1513">
        <v>13835224</v>
      </c>
      <c r="B1513" s="4">
        <v>44031</v>
      </c>
      <c r="C1513">
        <v>9801103</v>
      </c>
      <c r="D1513">
        <v>10722</v>
      </c>
      <c r="E1513" t="s">
        <v>192</v>
      </c>
      <c r="F1513" t="s">
        <v>174</v>
      </c>
      <c r="G1513" t="s">
        <v>154</v>
      </c>
      <c r="H1513">
        <v>2</v>
      </c>
      <c r="I1513" s="5">
        <v>136.96638655462186</v>
      </c>
      <c r="J1513" s="5">
        <f t="shared" si="23"/>
        <v>273.93277310924373</v>
      </c>
      <c r="K1513" s="6">
        <v>39326</v>
      </c>
      <c r="L1513" s="6" t="s">
        <v>21</v>
      </c>
      <c r="M1513" s="6" t="s">
        <v>33</v>
      </c>
      <c r="N1513" t="s">
        <v>17</v>
      </c>
      <c r="O1513" t="s">
        <v>16</v>
      </c>
    </row>
    <row r="1514" spans="1:15" x14ac:dyDescent="0.45">
      <c r="A1514">
        <v>13835224</v>
      </c>
      <c r="B1514" s="4">
        <v>44031</v>
      </c>
      <c r="C1514">
        <v>9801103</v>
      </c>
      <c r="D1514">
        <v>11036</v>
      </c>
      <c r="E1514" t="s">
        <v>227</v>
      </c>
      <c r="F1514" t="s">
        <v>150</v>
      </c>
      <c r="G1514" t="s">
        <v>155</v>
      </c>
      <c r="H1514">
        <v>2</v>
      </c>
      <c r="I1514" s="5">
        <v>68.058823529411768</v>
      </c>
      <c r="J1514" s="5">
        <f t="shared" si="23"/>
        <v>136.11764705882354</v>
      </c>
      <c r="K1514" s="6">
        <v>39326</v>
      </c>
      <c r="L1514" s="6" t="s">
        <v>21</v>
      </c>
      <c r="M1514" s="6" t="s">
        <v>33</v>
      </c>
      <c r="N1514" t="s">
        <v>17</v>
      </c>
      <c r="O1514" t="s">
        <v>16</v>
      </c>
    </row>
    <row r="1515" spans="1:15" x14ac:dyDescent="0.45">
      <c r="A1515">
        <v>41969595</v>
      </c>
      <c r="B1515" s="4">
        <v>44030</v>
      </c>
      <c r="C1515">
        <v>8043604</v>
      </c>
      <c r="D1515">
        <v>12149</v>
      </c>
      <c r="E1515" t="s">
        <v>232</v>
      </c>
      <c r="F1515" t="s">
        <v>151</v>
      </c>
      <c r="G1515" t="s">
        <v>155</v>
      </c>
      <c r="H1515">
        <v>2</v>
      </c>
      <c r="I1515" s="5">
        <v>264.69747899159665</v>
      </c>
      <c r="J1515" s="5">
        <f t="shared" si="23"/>
        <v>529.39495798319331</v>
      </c>
      <c r="K1515" s="6">
        <v>41515</v>
      </c>
      <c r="L1515" s="6" t="s">
        <v>28</v>
      </c>
      <c r="M1515" s="6" t="s">
        <v>29</v>
      </c>
      <c r="N1515" t="s">
        <v>23</v>
      </c>
      <c r="O1515" t="s">
        <v>16</v>
      </c>
    </row>
    <row r="1516" spans="1:15" x14ac:dyDescent="0.45">
      <c r="A1516">
        <v>59531073</v>
      </c>
      <c r="B1516" s="4">
        <v>44027</v>
      </c>
      <c r="C1516">
        <v>8855995</v>
      </c>
      <c r="D1516">
        <v>12499</v>
      </c>
      <c r="E1516" t="s">
        <v>183</v>
      </c>
      <c r="F1516" t="s">
        <v>151</v>
      </c>
      <c r="G1516" t="s">
        <v>155</v>
      </c>
      <c r="H1516">
        <v>2</v>
      </c>
      <c r="I1516" s="5">
        <v>248.73109243697482</v>
      </c>
      <c r="J1516" s="5">
        <f t="shared" si="23"/>
        <v>497.46218487394964</v>
      </c>
      <c r="K1516" s="6">
        <v>31008</v>
      </c>
      <c r="L1516" s="6" t="s">
        <v>19</v>
      </c>
      <c r="M1516" s="6" t="s">
        <v>20</v>
      </c>
      <c r="N1516" t="s">
        <v>32</v>
      </c>
      <c r="O1516" t="s">
        <v>16</v>
      </c>
    </row>
    <row r="1517" spans="1:15" x14ac:dyDescent="0.45">
      <c r="A1517">
        <v>29455179</v>
      </c>
      <c r="B1517" s="4">
        <v>44027</v>
      </c>
      <c r="C1517">
        <v>8658676</v>
      </c>
      <c r="D1517">
        <v>11036</v>
      </c>
      <c r="E1517" t="s">
        <v>227</v>
      </c>
      <c r="F1517" t="s">
        <v>150</v>
      </c>
      <c r="G1517" t="s">
        <v>155</v>
      </c>
      <c r="H1517">
        <v>3</v>
      </c>
      <c r="I1517" s="5">
        <v>68.058823529411768</v>
      </c>
      <c r="J1517" s="5">
        <f t="shared" si="23"/>
        <v>204.1764705882353</v>
      </c>
      <c r="K1517" s="6">
        <v>83043</v>
      </c>
      <c r="L1517" s="6" t="s">
        <v>13</v>
      </c>
      <c r="M1517" s="6" t="s">
        <v>27</v>
      </c>
      <c r="N1517" t="s">
        <v>32</v>
      </c>
      <c r="O1517" t="s">
        <v>16</v>
      </c>
    </row>
    <row r="1518" spans="1:15" x14ac:dyDescent="0.45">
      <c r="A1518">
        <v>73646568</v>
      </c>
      <c r="B1518" s="4">
        <v>44025</v>
      </c>
      <c r="C1518">
        <v>9274783</v>
      </c>
      <c r="D1518">
        <v>12430</v>
      </c>
      <c r="E1518" t="s">
        <v>186</v>
      </c>
      <c r="F1518" t="s">
        <v>151</v>
      </c>
      <c r="G1518" t="s">
        <v>155</v>
      </c>
      <c r="H1518">
        <v>1</v>
      </c>
      <c r="I1518" s="5">
        <v>256.29411764705884</v>
      </c>
      <c r="J1518" s="5">
        <f t="shared" si="23"/>
        <v>256.29411764705884</v>
      </c>
      <c r="K1518" s="6">
        <v>95119</v>
      </c>
      <c r="L1518" s="6" t="s">
        <v>13</v>
      </c>
      <c r="M1518" s="6" t="s">
        <v>27</v>
      </c>
      <c r="N1518" t="s">
        <v>35</v>
      </c>
      <c r="O1518" t="s">
        <v>18</v>
      </c>
    </row>
    <row r="1519" spans="1:15" x14ac:dyDescent="0.45">
      <c r="A1519">
        <v>83993603</v>
      </c>
      <c r="B1519" s="4">
        <v>44025</v>
      </c>
      <c r="C1519">
        <v>6438302</v>
      </c>
      <c r="D1519">
        <v>12086</v>
      </c>
      <c r="E1519" t="s">
        <v>206</v>
      </c>
      <c r="F1519" t="s">
        <v>151</v>
      </c>
      <c r="G1519" t="s">
        <v>154</v>
      </c>
      <c r="H1519">
        <v>1</v>
      </c>
      <c r="I1519" s="5">
        <v>248.73109243697482</v>
      </c>
      <c r="J1519" s="5">
        <f t="shared" si="23"/>
        <v>248.73109243697482</v>
      </c>
      <c r="K1519" s="6">
        <v>78073</v>
      </c>
      <c r="L1519" s="6" t="s">
        <v>13</v>
      </c>
      <c r="M1519" s="6" t="s">
        <v>14</v>
      </c>
      <c r="N1519" t="s">
        <v>32</v>
      </c>
      <c r="O1519" t="s">
        <v>18</v>
      </c>
    </row>
    <row r="1520" spans="1:15" x14ac:dyDescent="0.45">
      <c r="A1520">
        <v>83993603</v>
      </c>
      <c r="B1520" s="4">
        <v>44025</v>
      </c>
      <c r="C1520">
        <v>6438302</v>
      </c>
      <c r="D1520">
        <v>13071</v>
      </c>
      <c r="E1520" t="s">
        <v>180</v>
      </c>
      <c r="F1520" t="s">
        <v>152</v>
      </c>
      <c r="G1520" t="s">
        <v>154</v>
      </c>
      <c r="H1520">
        <v>3</v>
      </c>
      <c r="I1520" s="5">
        <v>122.68067226890757</v>
      </c>
      <c r="J1520" s="5">
        <f t="shared" si="23"/>
        <v>368.0420168067227</v>
      </c>
      <c r="K1520" s="6">
        <v>78073</v>
      </c>
      <c r="L1520" s="6" t="s">
        <v>13</v>
      </c>
      <c r="M1520" s="6" t="s">
        <v>14</v>
      </c>
      <c r="N1520" t="s">
        <v>32</v>
      </c>
      <c r="O1520" t="s">
        <v>18</v>
      </c>
    </row>
    <row r="1521" spans="1:15" x14ac:dyDescent="0.45">
      <c r="A1521">
        <v>83993603</v>
      </c>
      <c r="B1521" s="4">
        <v>44025</v>
      </c>
      <c r="C1521">
        <v>6438302</v>
      </c>
      <c r="D1521">
        <v>10828</v>
      </c>
      <c r="E1521" t="s">
        <v>190</v>
      </c>
      <c r="F1521" t="s">
        <v>174</v>
      </c>
      <c r="G1521" t="s">
        <v>154</v>
      </c>
      <c r="H1521">
        <v>2</v>
      </c>
      <c r="I1521" s="5">
        <v>136.96638655462186</v>
      </c>
      <c r="J1521" s="5">
        <f t="shared" si="23"/>
        <v>273.93277310924373</v>
      </c>
      <c r="K1521" s="6">
        <v>78073</v>
      </c>
      <c r="L1521" s="6" t="s">
        <v>13</v>
      </c>
      <c r="M1521" s="6" t="s">
        <v>14</v>
      </c>
      <c r="N1521" t="s">
        <v>32</v>
      </c>
      <c r="O1521" t="s">
        <v>18</v>
      </c>
    </row>
    <row r="1522" spans="1:15" x14ac:dyDescent="0.45">
      <c r="A1522">
        <v>73646568</v>
      </c>
      <c r="B1522" s="4">
        <v>44025</v>
      </c>
      <c r="C1522">
        <v>9274783</v>
      </c>
      <c r="D1522">
        <v>10381</v>
      </c>
      <c r="E1522" t="s">
        <v>205</v>
      </c>
      <c r="F1522" t="s">
        <v>174</v>
      </c>
      <c r="G1522" t="s">
        <v>155</v>
      </c>
      <c r="H1522">
        <v>2</v>
      </c>
      <c r="I1522" s="5">
        <v>132.76470588235296</v>
      </c>
      <c r="J1522" s="5">
        <f t="shared" si="23"/>
        <v>265.52941176470591</v>
      </c>
      <c r="K1522" s="6">
        <v>95119</v>
      </c>
      <c r="L1522" s="6" t="s">
        <v>13</v>
      </c>
      <c r="M1522" s="6" t="s">
        <v>27</v>
      </c>
      <c r="N1522" t="s">
        <v>35</v>
      </c>
      <c r="O1522" t="s">
        <v>18</v>
      </c>
    </row>
    <row r="1523" spans="1:15" x14ac:dyDescent="0.45">
      <c r="A1523">
        <v>83993603</v>
      </c>
      <c r="B1523" s="4">
        <v>44025</v>
      </c>
      <c r="C1523">
        <v>6438302</v>
      </c>
      <c r="D1523">
        <v>10381</v>
      </c>
      <c r="E1523" t="s">
        <v>205</v>
      </c>
      <c r="F1523" t="s">
        <v>174</v>
      </c>
      <c r="G1523" t="s">
        <v>155</v>
      </c>
      <c r="H1523">
        <v>2</v>
      </c>
      <c r="I1523" s="5">
        <v>132.76470588235296</v>
      </c>
      <c r="J1523" s="5">
        <f t="shared" si="23"/>
        <v>265.52941176470591</v>
      </c>
      <c r="K1523" s="6">
        <v>78073</v>
      </c>
      <c r="L1523" s="6" t="s">
        <v>13</v>
      </c>
      <c r="M1523" s="6" t="s">
        <v>14</v>
      </c>
      <c r="N1523" t="s">
        <v>32</v>
      </c>
      <c r="O1523" t="s">
        <v>18</v>
      </c>
    </row>
    <row r="1524" spans="1:15" x14ac:dyDescent="0.45">
      <c r="A1524">
        <v>40228385</v>
      </c>
      <c r="B1524" s="4">
        <v>44025</v>
      </c>
      <c r="C1524">
        <v>6565297</v>
      </c>
      <c r="D1524">
        <v>13397</v>
      </c>
      <c r="E1524" t="s">
        <v>219</v>
      </c>
      <c r="F1524" t="s">
        <v>152</v>
      </c>
      <c r="G1524" t="s">
        <v>155</v>
      </c>
      <c r="H1524">
        <v>2</v>
      </c>
      <c r="I1524" s="5">
        <v>117.63865546218489</v>
      </c>
      <c r="J1524" s="5">
        <f t="shared" si="23"/>
        <v>235.27731092436977</v>
      </c>
      <c r="K1524" s="6">
        <v>73430</v>
      </c>
      <c r="L1524" s="6" t="s">
        <v>13</v>
      </c>
      <c r="M1524" s="6" t="s">
        <v>14</v>
      </c>
      <c r="N1524" t="s">
        <v>35</v>
      </c>
      <c r="O1524" t="s">
        <v>16</v>
      </c>
    </row>
    <row r="1525" spans="1:15" x14ac:dyDescent="0.45">
      <c r="A1525">
        <v>83993603</v>
      </c>
      <c r="B1525" s="4">
        <v>44025</v>
      </c>
      <c r="C1525">
        <v>6438302</v>
      </c>
      <c r="D1525">
        <v>11400</v>
      </c>
      <c r="E1525" t="s">
        <v>204</v>
      </c>
      <c r="F1525" t="s">
        <v>150</v>
      </c>
      <c r="G1525" t="s">
        <v>155</v>
      </c>
      <c r="H1525">
        <v>3</v>
      </c>
      <c r="I1525" s="5">
        <v>63.857142857142854</v>
      </c>
      <c r="J1525" s="5">
        <f t="shared" si="23"/>
        <v>191.57142857142856</v>
      </c>
      <c r="K1525" s="6">
        <v>78073</v>
      </c>
      <c r="L1525" s="6" t="s">
        <v>13</v>
      </c>
      <c r="M1525" s="6" t="s">
        <v>14</v>
      </c>
      <c r="N1525" t="s">
        <v>32</v>
      </c>
      <c r="O1525" t="s">
        <v>18</v>
      </c>
    </row>
    <row r="1526" spans="1:15" x14ac:dyDescent="0.45">
      <c r="A1526">
        <v>55317876</v>
      </c>
      <c r="B1526" s="4">
        <v>44024</v>
      </c>
      <c r="C1526">
        <v>4611673</v>
      </c>
      <c r="D1526">
        <v>10538</v>
      </c>
      <c r="E1526" t="s">
        <v>226</v>
      </c>
      <c r="F1526" t="s">
        <v>174</v>
      </c>
      <c r="G1526" t="s">
        <v>154</v>
      </c>
      <c r="H1526">
        <v>2</v>
      </c>
      <c r="I1526" s="5">
        <v>130.24369747899161</v>
      </c>
      <c r="J1526" s="5">
        <f t="shared" si="23"/>
        <v>260.48739495798321</v>
      </c>
      <c r="K1526" s="6" t="s">
        <v>79</v>
      </c>
      <c r="L1526" s="6" t="s">
        <v>21</v>
      </c>
      <c r="M1526" s="6" t="s">
        <v>33</v>
      </c>
      <c r="N1526" t="s">
        <v>23</v>
      </c>
      <c r="O1526" t="s">
        <v>16</v>
      </c>
    </row>
    <row r="1527" spans="1:15" x14ac:dyDescent="0.45">
      <c r="A1527">
        <v>55317876</v>
      </c>
      <c r="B1527" s="4">
        <v>44024</v>
      </c>
      <c r="C1527">
        <v>4611673</v>
      </c>
      <c r="D1527">
        <v>11310</v>
      </c>
      <c r="E1527" t="s">
        <v>211</v>
      </c>
      <c r="F1527" t="s">
        <v>150</v>
      </c>
      <c r="G1527" t="s">
        <v>154</v>
      </c>
      <c r="H1527">
        <v>3</v>
      </c>
      <c r="I1527" s="5">
        <v>71.420168067226896</v>
      </c>
      <c r="J1527" s="5">
        <f t="shared" si="23"/>
        <v>214.2605042016807</v>
      </c>
      <c r="K1527" s="6" t="s">
        <v>79</v>
      </c>
      <c r="L1527" s="6" t="s">
        <v>21</v>
      </c>
      <c r="M1527" s="6" t="s">
        <v>33</v>
      </c>
      <c r="N1527" t="s">
        <v>23</v>
      </c>
      <c r="O1527" t="s">
        <v>16</v>
      </c>
    </row>
    <row r="1528" spans="1:15" x14ac:dyDescent="0.45">
      <c r="A1528">
        <v>55317876</v>
      </c>
      <c r="B1528" s="4">
        <v>44024</v>
      </c>
      <c r="C1528">
        <v>4611673</v>
      </c>
      <c r="D1528">
        <v>11733</v>
      </c>
      <c r="E1528" t="s">
        <v>182</v>
      </c>
      <c r="F1528" t="s">
        <v>150</v>
      </c>
      <c r="G1528" t="s">
        <v>155</v>
      </c>
      <c r="H1528">
        <v>3</v>
      </c>
      <c r="I1528" s="5">
        <v>73.100840336134453</v>
      </c>
      <c r="J1528" s="5">
        <f t="shared" si="23"/>
        <v>219.30252100840335</v>
      </c>
      <c r="K1528" s="6" t="s">
        <v>79</v>
      </c>
      <c r="L1528" s="6" t="s">
        <v>21</v>
      </c>
      <c r="M1528" s="6" t="s">
        <v>33</v>
      </c>
      <c r="N1528" t="s">
        <v>23</v>
      </c>
      <c r="O1528" t="s">
        <v>16</v>
      </c>
    </row>
    <row r="1529" spans="1:15" x14ac:dyDescent="0.45">
      <c r="A1529">
        <v>79858023</v>
      </c>
      <c r="B1529" s="4">
        <v>44023</v>
      </c>
      <c r="C1529">
        <v>6378205</v>
      </c>
      <c r="D1529">
        <v>11156</v>
      </c>
      <c r="E1529" t="s">
        <v>193</v>
      </c>
      <c r="F1529" t="s">
        <v>150</v>
      </c>
      <c r="G1529" t="s">
        <v>154</v>
      </c>
      <c r="H1529">
        <v>3</v>
      </c>
      <c r="I1529" s="5">
        <v>74.78151260504201</v>
      </c>
      <c r="J1529" s="5">
        <f t="shared" si="23"/>
        <v>224.34453781512605</v>
      </c>
      <c r="K1529" s="6" t="s">
        <v>49</v>
      </c>
      <c r="L1529" s="6" t="s">
        <v>21</v>
      </c>
      <c r="M1529" s="6" t="s">
        <v>33</v>
      </c>
      <c r="N1529" t="s">
        <v>15</v>
      </c>
      <c r="O1529" t="s">
        <v>18</v>
      </c>
    </row>
    <row r="1530" spans="1:15" x14ac:dyDescent="0.45">
      <c r="A1530">
        <v>79858023</v>
      </c>
      <c r="B1530" s="4">
        <v>44023</v>
      </c>
      <c r="C1530">
        <v>6378205</v>
      </c>
      <c r="D1530">
        <v>12634</v>
      </c>
      <c r="E1530" t="s">
        <v>202</v>
      </c>
      <c r="F1530" t="s">
        <v>151</v>
      </c>
      <c r="G1530" t="s">
        <v>154</v>
      </c>
      <c r="H1530">
        <v>3</v>
      </c>
      <c r="I1530" s="5">
        <v>265.53781512605042</v>
      </c>
      <c r="J1530" s="5">
        <f t="shared" si="23"/>
        <v>796.61344537815125</v>
      </c>
      <c r="K1530" s="6" t="s">
        <v>49</v>
      </c>
      <c r="L1530" s="6" t="s">
        <v>21</v>
      </c>
      <c r="M1530" s="6" t="s">
        <v>33</v>
      </c>
      <c r="N1530" t="s">
        <v>15</v>
      </c>
      <c r="O1530" t="s">
        <v>18</v>
      </c>
    </row>
    <row r="1531" spans="1:15" x14ac:dyDescent="0.45">
      <c r="A1531">
        <v>79858023</v>
      </c>
      <c r="B1531" s="4">
        <v>44023</v>
      </c>
      <c r="C1531">
        <v>6378205</v>
      </c>
      <c r="D1531">
        <v>13394</v>
      </c>
      <c r="E1531" t="s">
        <v>214</v>
      </c>
      <c r="F1531" t="s">
        <v>152</v>
      </c>
      <c r="G1531" t="s">
        <v>154</v>
      </c>
      <c r="H1531">
        <v>2</v>
      </c>
      <c r="I1531" s="5">
        <v>123.52100840336136</v>
      </c>
      <c r="J1531" s="5">
        <f t="shared" si="23"/>
        <v>247.04201680672273</v>
      </c>
      <c r="K1531" s="6" t="s">
        <v>49</v>
      </c>
      <c r="L1531" s="6" t="s">
        <v>21</v>
      </c>
      <c r="M1531" s="6" t="s">
        <v>33</v>
      </c>
      <c r="N1531" t="s">
        <v>15</v>
      </c>
      <c r="O1531" t="s">
        <v>18</v>
      </c>
    </row>
    <row r="1532" spans="1:15" x14ac:dyDescent="0.45">
      <c r="A1532">
        <v>32514946</v>
      </c>
      <c r="B1532" s="4">
        <v>44023</v>
      </c>
      <c r="C1532">
        <v>5940674</v>
      </c>
      <c r="D1532">
        <v>11036</v>
      </c>
      <c r="E1532" t="s">
        <v>227</v>
      </c>
      <c r="F1532" t="s">
        <v>150</v>
      </c>
      <c r="G1532" t="s">
        <v>155</v>
      </c>
      <c r="H1532">
        <v>2</v>
      </c>
      <c r="I1532" s="5">
        <v>68.058823529411768</v>
      </c>
      <c r="J1532" s="5">
        <f t="shared" si="23"/>
        <v>136.11764705882354</v>
      </c>
      <c r="K1532" s="6">
        <v>51688</v>
      </c>
      <c r="L1532" s="6" t="s">
        <v>28</v>
      </c>
      <c r="M1532" s="6" t="s">
        <v>29</v>
      </c>
      <c r="N1532" t="s">
        <v>23</v>
      </c>
      <c r="O1532" t="s">
        <v>16</v>
      </c>
    </row>
    <row r="1533" spans="1:15" x14ac:dyDescent="0.45">
      <c r="A1533">
        <v>32514946</v>
      </c>
      <c r="B1533" s="4">
        <v>44023</v>
      </c>
      <c r="C1533">
        <v>5940674</v>
      </c>
      <c r="D1533">
        <v>13111</v>
      </c>
      <c r="E1533" t="s">
        <v>178</v>
      </c>
      <c r="F1533" t="s">
        <v>152</v>
      </c>
      <c r="G1533" t="s">
        <v>155</v>
      </c>
      <c r="H1533">
        <v>3</v>
      </c>
      <c r="I1533" s="5">
        <v>113.43697478991598</v>
      </c>
      <c r="J1533" s="5">
        <f t="shared" si="23"/>
        <v>340.31092436974791</v>
      </c>
      <c r="K1533" s="6">
        <v>51688</v>
      </c>
      <c r="L1533" s="6" t="s">
        <v>28</v>
      </c>
      <c r="M1533" s="6" t="s">
        <v>29</v>
      </c>
      <c r="N1533" t="s">
        <v>23</v>
      </c>
      <c r="O1533" t="s">
        <v>16</v>
      </c>
    </row>
    <row r="1534" spans="1:15" x14ac:dyDescent="0.45">
      <c r="A1534">
        <v>32514946</v>
      </c>
      <c r="B1534" s="4">
        <v>44023</v>
      </c>
      <c r="C1534">
        <v>5940674</v>
      </c>
      <c r="D1534">
        <v>13685</v>
      </c>
      <c r="E1534" t="s">
        <v>181</v>
      </c>
      <c r="F1534" t="s">
        <v>152</v>
      </c>
      <c r="G1534" t="s">
        <v>155</v>
      </c>
      <c r="H1534">
        <v>2</v>
      </c>
      <c r="I1534" s="5">
        <v>122.68067226890757</v>
      </c>
      <c r="J1534" s="5">
        <f t="shared" si="23"/>
        <v>245.36134453781514</v>
      </c>
      <c r="K1534" s="6">
        <v>51688</v>
      </c>
      <c r="L1534" s="6" t="s">
        <v>28</v>
      </c>
      <c r="M1534" s="6" t="s">
        <v>29</v>
      </c>
      <c r="N1534" t="s">
        <v>23</v>
      </c>
      <c r="O1534" t="s">
        <v>16</v>
      </c>
    </row>
    <row r="1535" spans="1:15" x14ac:dyDescent="0.45">
      <c r="A1535">
        <v>49888727</v>
      </c>
      <c r="B1535" s="4">
        <v>44022</v>
      </c>
      <c r="C1535">
        <v>6076208</v>
      </c>
      <c r="D1535">
        <v>13651</v>
      </c>
      <c r="E1535" t="s">
        <v>197</v>
      </c>
      <c r="F1535" t="s">
        <v>152</v>
      </c>
      <c r="G1535" t="s">
        <v>154</v>
      </c>
      <c r="H1535">
        <v>2</v>
      </c>
      <c r="I1535" s="5">
        <v>112.5966386554622</v>
      </c>
      <c r="J1535" s="5">
        <f t="shared" si="23"/>
        <v>225.1932773109244</v>
      </c>
      <c r="K1535" s="6">
        <v>61250</v>
      </c>
      <c r="L1535" s="6" t="s">
        <v>28</v>
      </c>
      <c r="M1535" s="6" t="s">
        <v>39</v>
      </c>
      <c r="N1535" t="s">
        <v>17</v>
      </c>
      <c r="O1535" t="s">
        <v>16</v>
      </c>
    </row>
    <row r="1536" spans="1:15" x14ac:dyDescent="0.45">
      <c r="A1536">
        <v>37682653</v>
      </c>
      <c r="B1536" s="4">
        <v>44022</v>
      </c>
      <c r="C1536">
        <v>1349412</v>
      </c>
      <c r="D1536">
        <v>13653</v>
      </c>
      <c r="E1536" t="s">
        <v>196</v>
      </c>
      <c r="F1536" t="s">
        <v>152</v>
      </c>
      <c r="G1536" t="s">
        <v>155</v>
      </c>
      <c r="H1536">
        <v>3</v>
      </c>
      <c r="I1536" s="5">
        <v>121.00000000000001</v>
      </c>
      <c r="J1536" s="5">
        <f t="shared" si="23"/>
        <v>363.00000000000006</v>
      </c>
      <c r="K1536" s="6">
        <v>31303</v>
      </c>
      <c r="L1536" s="6" t="s">
        <v>19</v>
      </c>
      <c r="M1536" s="6" t="s">
        <v>20</v>
      </c>
      <c r="N1536" t="s">
        <v>17</v>
      </c>
      <c r="O1536" t="s">
        <v>16</v>
      </c>
    </row>
    <row r="1537" spans="1:15" x14ac:dyDescent="0.45">
      <c r="A1537">
        <v>16223944</v>
      </c>
      <c r="B1537" s="4">
        <v>44022</v>
      </c>
      <c r="C1537">
        <v>4170615</v>
      </c>
      <c r="D1537">
        <v>11733</v>
      </c>
      <c r="E1537" t="s">
        <v>182</v>
      </c>
      <c r="F1537" t="s">
        <v>150</v>
      </c>
      <c r="G1537" t="s">
        <v>155</v>
      </c>
      <c r="H1537">
        <v>2</v>
      </c>
      <c r="I1537" s="5">
        <v>73.100840336134453</v>
      </c>
      <c r="J1537" s="5">
        <f t="shared" si="23"/>
        <v>146.20168067226891</v>
      </c>
      <c r="K1537" s="6" t="s">
        <v>46</v>
      </c>
      <c r="L1537" s="6" t="s">
        <v>21</v>
      </c>
      <c r="M1537" s="6" t="s">
        <v>31</v>
      </c>
      <c r="N1537" t="s">
        <v>17</v>
      </c>
      <c r="O1537" t="s">
        <v>16</v>
      </c>
    </row>
    <row r="1538" spans="1:15" x14ac:dyDescent="0.45">
      <c r="A1538">
        <v>16223944</v>
      </c>
      <c r="B1538" s="4">
        <v>44022</v>
      </c>
      <c r="C1538">
        <v>4170615</v>
      </c>
      <c r="D1538">
        <v>13651</v>
      </c>
      <c r="E1538" t="s">
        <v>197</v>
      </c>
      <c r="F1538" t="s">
        <v>152</v>
      </c>
      <c r="G1538" t="s">
        <v>154</v>
      </c>
      <c r="H1538">
        <v>3</v>
      </c>
      <c r="I1538" s="5">
        <v>112.5966386554622</v>
      </c>
      <c r="J1538" s="5">
        <f t="shared" ref="J1538:J1601" si="24">H1538*I1538</f>
        <v>337.78991596638662</v>
      </c>
      <c r="K1538" s="6" t="s">
        <v>46</v>
      </c>
      <c r="L1538" s="6" t="s">
        <v>21</v>
      </c>
      <c r="M1538" s="6" t="s">
        <v>31</v>
      </c>
      <c r="N1538" t="s">
        <v>17</v>
      </c>
      <c r="O1538" t="s">
        <v>16</v>
      </c>
    </row>
    <row r="1539" spans="1:15" x14ac:dyDescent="0.45">
      <c r="A1539">
        <v>16223944</v>
      </c>
      <c r="B1539" s="4">
        <v>44022</v>
      </c>
      <c r="C1539">
        <v>4170615</v>
      </c>
      <c r="D1539">
        <v>13405</v>
      </c>
      <c r="E1539" t="s">
        <v>221</v>
      </c>
      <c r="F1539" t="s">
        <v>152</v>
      </c>
      <c r="G1539" t="s">
        <v>155</v>
      </c>
      <c r="H1539">
        <v>3</v>
      </c>
      <c r="I1539" s="5">
        <v>116.79831932773111</v>
      </c>
      <c r="J1539" s="5">
        <f t="shared" si="24"/>
        <v>350.39495798319331</v>
      </c>
      <c r="K1539" s="6" t="s">
        <v>46</v>
      </c>
      <c r="L1539" s="6" t="s">
        <v>21</v>
      </c>
      <c r="M1539" s="6" t="s">
        <v>31</v>
      </c>
      <c r="N1539" t="s">
        <v>17</v>
      </c>
      <c r="O1539" t="s">
        <v>16</v>
      </c>
    </row>
    <row r="1540" spans="1:15" x14ac:dyDescent="0.45">
      <c r="A1540">
        <v>10865174</v>
      </c>
      <c r="B1540" s="4">
        <v>44021</v>
      </c>
      <c r="C1540">
        <v>8234227</v>
      </c>
      <c r="D1540">
        <v>12058</v>
      </c>
      <c r="E1540" t="s">
        <v>210</v>
      </c>
      <c r="F1540" t="s">
        <v>151</v>
      </c>
      <c r="G1540" t="s">
        <v>155</v>
      </c>
      <c r="H1540">
        <v>1</v>
      </c>
      <c r="I1540" s="5">
        <v>267.218487394958</v>
      </c>
      <c r="J1540" s="5">
        <f t="shared" si="24"/>
        <v>267.218487394958</v>
      </c>
      <c r="K1540" s="6">
        <v>84494</v>
      </c>
      <c r="L1540" s="6" t="s">
        <v>13</v>
      </c>
      <c r="M1540" s="6" t="s">
        <v>27</v>
      </c>
      <c r="N1540" t="s">
        <v>35</v>
      </c>
      <c r="O1540" t="s">
        <v>16</v>
      </c>
    </row>
    <row r="1541" spans="1:15" x14ac:dyDescent="0.45">
      <c r="A1541">
        <v>70162129</v>
      </c>
      <c r="B1541" s="4">
        <v>44021</v>
      </c>
      <c r="C1541">
        <v>2029898</v>
      </c>
      <c r="D1541">
        <v>12735</v>
      </c>
      <c r="E1541" t="s">
        <v>231</v>
      </c>
      <c r="F1541" t="s">
        <v>151</v>
      </c>
      <c r="G1541" t="s">
        <v>155</v>
      </c>
      <c r="H1541">
        <v>1</v>
      </c>
      <c r="I1541" s="5">
        <v>268.05882352941177</v>
      </c>
      <c r="J1541" s="5">
        <f t="shared" si="24"/>
        <v>268.05882352941177</v>
      </c>
      <c r="K1541" s="6">
        <v>78187</v>
      </c>
      <c r="L1541" s="6" t="s">
        <v>13</v>
      </c>
      <c r="M1541" s="6" t="s">
        <v>14</v>
      </c>
      <c r="N1541" t="s">
        <v>15</v>
      </c>
      <c r="O1541" t="s">
        <v>18</v>
      </c>
    </row>
    <row r="1542" spans="1:15" x14ac:dyDescent="0.45">
      <c r="A1542">
        <v>40197652</v>
      </c>
      <c r="B1542" s="4">
        <v>44021</v>
      </c>
      <c r="C1542">
        <v>5186297</v>
      </c>
      <c r="D1542">
        <v>12430</v>
      </c>
      <c r="E1542" t="s">
        <v>186</v>
      </c>
      <c r="F1542" t="s">
        <v>151</v>
      </c>
      <c r="G1542" t="s">
        <v>155</v>
      </c>
      <c r="H1542">
        <v>2</v>
      </c>
      <c r="I1542" s="5">
        <v>256.29411764705884</v>
      </c>
      <c r="J1542" s="5">
        <f t="shared" si="24"/>
        <v>512.58823529411768</v>
      </c>
      <c r="K1542" s="6">
        <v>76437</v>
      </c>
      <c r="L1542" s="6" t="s">
        <v>13</v>
      </c>
      <c r="M1542" s="6" t="s">
        <v>14</v>
      </c>
      <c r="N1542" t="s">
        <v>23</v>
      </c>
      <c r="O1542" t="s">
        <v>16</v>
      </c>
    </row>
    <row r="1543" spans="1:15" x14ac:dyDescent="0.45">
      <c r="A1543">
        <v>10865174</v>
      </c>
      <c r="B1543" s="4">
        <v>44021</v>
      </c>
      <c r="C1543">
        <v>8234227</v>
      </c>
      <c r="D1543">
        <v>10430</v>
      </c>
      <c r="E1543" t="s">
        <v>176</v>
      </c>
      <c r="F1543" t="s">
        <v>174</v>
      </c>
      <c r="G1543" t="s">
        <v>155</v>
      </c>
      <c r="H1543">
        <v>3</v>
      </c>
      <c r="I1543" s="5">
        <v>140.32773109243698</v>
      </c>
      <c r="J1543" s="5">
        <f t="shared" si="24"/>
        <v>420.98319327731093</v>
      </c>
      <c r="K1543" s="6">
        <v>84494</v>
      </c>
      <c r="L1543" s="6" t="s">
        <v>13</v>
      </c>
      <c r="M1543" s="6" t="s">
        <v>27</v>
      </c>
      <c r="N1543" t="s">
        <v>35</v>
      </c>
      <c r="O1543" t="s">
        <v>16</v>
      </c>
    </row>
    <row r="1544" spans="1:15" x14ac:dyDescent="0.45">
      <c r="A1544">
        <v>40197652</v>
      </c>
      <c r="B1544" s="4">
        <v>44021</v>
      </c>
      <c r="C1544">
        <v>5186297</v>
      </c>
      <c r="D1544">
        <v>10339</v>
      </c>
      <c r="E1544" t="s">
        <v>208</v>
      </c>
      <c r="F1544" t="s">
        <v>174</v>
      </c>
      <c r="G1544" t="s">
        <v>155</v>
      </c>
      <c r="H1544">
        <v>3</v>
      </c>
      <c r="I1544" s="5">
        <v>130.24369747899161</v>
      </c>
      <c r="J1544" s="5">
        <f t="shared" si="24"/>
        <v>390.73109243697479</v>
      </c>
      <c r="K1544" s="6">
        <v>76437</v>
      </c>
      <c r="L1544" s="6" t="s">
        <v>13</v>
      </c>
      <c r="M1544" s="6" t="s">
        <v>14</v>
      </c>
      <c r="N1544" t="s">
        <v>23</v>
      </c>
      <c r="O1544" t="s">
        <v>16</v>
      </c>
    </row>
    <row r="1545" spans="1:15" x14ac:dyDescent="0.45">
      <c r="A1545">
        <v>10865174</v>
      </c>
      <c r="B1545" s="4">
        <v>44021</v>
      </c>
      <c r="C1545">
        <v>8234227</v>
      </c>
      <c r="D1545">
        <v>13651</v>
      </c>
      <c r="E1545" t="s">
        <v>197</v>
      </c>
      <c r="F1545" t="s">
        <v>152</v>
      </c>
      <c r="G1545" t="s">
        <v>154</v>
      </c>
      <c r="H1545">
        <v>3</v>
      </c>
      <c r="I1545" s="5">
        <v>112.5966386554622</v>
      </c>
      <c r="J1545" s="5">
        <f t="shared" si="24"/>
        <v>337.78991596638662</v>
      </c>
      <c r="K1545" s="6">
        <v>84494</v>
      </c>
      <c r="L1545" s="6" t="s">
        <v>13</v>
      </c>
      <c r="M1545" s="6" t="s">
        <v>27</v>
      </c>
      <c r="N1545" t="s">
        <v>35</v>
      </c>
      <c r="O1545" t="s">
        <v>16</v>
      </c>
    </row>
    <row r="1546" spans="1:15" x14ac:dyDescent="0.45">
      <c r="A1546">
        <v>43810059</v>
      </c>
      <c r="B1546" s="4">
        <v>44020</v>
      </c>
      <c r="C1546">
        <v>2142992</v>
      </c>
      <c r="D1546">
        <v>12634</v>
      </c>
      <c r="E1546" t="s">
        <v>202</v>
      </c>
      <c r="F1546" t="s">
        <v>151</v>
      </c>
      <c r="G1546" t="s">
        <v>154</v>
      </c>
      <c r="H1546">
        <v>2</v>
      </c>
      <c r="I1546" s="5">
        <v>265.53781512605042</v>
      </c>
      <c r="J1546" s="5">
        <f t="shared" si="24"/>
        <v>531.07563025210084</v>
      </c>
      <c r="K1546" s="6">
        <v>33165</v>
      </c>
      <c r="L1546" s="6" t="s">
        <v>28</v>
      </c>
      <c r="M1546" s="6" t="s">
        <v>29</v>
      </c>
      <c r="N1546" t="s">
        <v>17</v>
      </c>
      <c r="O1546" t="s">
        <v>16</v>
      </c>
    </row>
    <row r="1547" spans="1:15" x14ac:dyDescent="0.45">
      <c r="A1547">
        <v>90975508</v>
      </c>
      <c r="B1547" s="4">
        <v>44019</v>
      </c>
      <c r="C1547">
        <v>7783292</v>
      </c>
      <c r="D1547">
        <v>12098</v>
      </c>
      <c r="E1547" t="s">
        <v>212</v>
      </c>
      <c r="F1547" t="s">
        <v>151</v>
      </c>
      <c r="G1547" t="s">
        <v>154</v>
      </c>
      <c r="H1547">
        <v>3</v>
      </c>
      <c r="I1547" s="5">
        <v>257.97478991596643</v>
      </c>
      <c r="J1547" s="5">
        <f t="shared" si="24"/>
        <v>773.92436974789928</v>
      </c>
      <c r="K1547" s="6">
        <v>16248</v>
      </c>
      <c r="L1547" s="6" t="s">
        <v>21</v>
      </c>
      <c r="M1547" s="6" t="s">
        <v>31</v>
      </c>
      <c r="N1547" t="s">
        <v>23</v>
      </c>
      <c r="O1547" t="s">
        <v>26</v>
      </c>
    </row>
    <row r="1548" spans="1:15" x14ac:dyDescent="0.45">
      <c r="A1548">
        <v>80063787</v>
      </c>
      <c r="B1548" s="4">
        <v>44019</v>
      </c>
      <c r="C1548">
        <v>8497377</v>
      </c>
      <c r="D1548">
        <v>10722</v>
      </c>
      <c r="E1548" t="s">
        <v>192</v>
      </c>
      <c r="F1548" t="s">
        <v>174</v>
      </c>
      <c r="G1548" t="s">
        <v>154</v>
      </c>
      <c r="H1548">
        <v>2</v>
      </c>
      <c r="I1548" s="5">
        <v>136.96638655462186</v>
      </c>
      <c r="J1548" s="5">
        <f t="shared" si="24"/>
        <v>273.93277310924373</v>
      </c>
      <c r="K1548" s="6">
        <v>19306</v>
      </c>
      <c r="L1548" s="6" t="s">
        <v>19</v>
      </c>
      <c r="M1548" s="6" t="s">
        <v>47</v>
      </c>
      <c r="N1548" t="s">
        <v>35</v>
      </c>
      <c r="O1548" t="s">
        <v>18</v>
      </c>
    </row>
    <row r="1549" spans="1:15" x14ac:dyDescent="0.45">
      <c r="A1549">
        <v>80063787</v>
      </c>
      <c r="B1549" s="4">
        <v>44019</v>
      </c>
      <c r="C1549">
        <v>8497377</v>
      </c>
      <c r="D1549">
        <v>11156</v>
      </c>
      <c r="E1549" t="s">
        <v>193</v>
      </c>
      <c r="F1549" t="s">
        <v>150</v>
      </c>
      <c r="G1549" t="s">
        <v>154</v>
      </c>
      <c r="H1549">
        <v>2</v>
      </c>
      <c r="I1549" s="5">
        <v>74.78151260504201</v>
      </c>
      <c r="J1549" s="5">
        <f t="shared" si="24"/>
        <v>149.56302521008402</v>
      </c>
      <c r="K1549" s="6">
        <v>19306</v>
      </c>
      <c r="L1549" s="6" t="s">
        <v>19</v>
      </c>
      <c r="M1549" s="6" t="s">
        <v>47</v>
      </c>
      <c r="N1549" t="s">
        <v>35</v>
      </c>
      <c r="O1549" t="s">
        <v>18</v>
      </c>
    </row>
    <row r="1550" spans="1:15" x14ac:dyDescent="0.45">
      <c r="A1550">
        <v>80063787</v>
      </c>
      <c r="B1550" s="4">
        <v>44019</v>
      </c>
      <c r="C1550">
        <v>8497377</v>
      </c>
      <c r="D1550">
        <v>12710</v>
      </c>
      <c r="E1550" t="s">
        <v>228</v>
      </c>
      <c r="F1550" t="s">
        <v>151</v>
      </c>
      <c r="G1550" t="s">
        <v>155</v>
      </c>
      <c r="H1550">
        <v>2</v>
      </c>
      <c r="I1550" s="5">
        <v>259.65546218487395</v>
      </c>
      <c r="J1550" s="5">
        <f t="shared" si="24"/>
        <v>519.31092436974791</v>
      </c>
      <c r="K1550" s="6">
        <v>19306</v>
      </c>
      <c r="L1550" s="6" t="s">
        <v>19</v>
      </c>
      <c r="M1550" s="6" t="s">
        <v>47</v>
      </c>
      <c r="N1550" t="s">
        <v>35</v>
      </c>
      <c r="O1550" t="s">
        <v>18</v>
      </c>
    </row>
    <row r="1551" spans="1:15" x14ac:dyDescent="0.45">
      <c r="A1551">
        <v>60337575</v>
      </c>
      <c r="B1551" s="4">
        <v>44019</v>
      </c>
      <c r="C1551">
        <v>6886840</v>
      </c>
      <c r="D1551">
        <v>10828</v>
      </c>
      <c r="E1551" t="s">
        <v>190</v>
      </c>
      <c r="F1551" t="s">
        <v>174</v>
      </c>
      <c r="G1551" t="s">
        <v>154</v>
      </c>
      <c r="H1551">
        <v>2</v>
      </c>
      <c r="I1551" s="5">
        <v>136.96638655462186</v>
      </c>
      <c r="J1551" s="5">
        <f t="shared" si="24"/>
        <v>273.93277310924373</v>
      </c>
      <c r="K1551" s="6">
        <v>47803</v>
      </c>
      <c r="L1551" s="6" t="s">
        <v>28</v>
      </c>
      <c r="M1551" s="6" t="s">
        <v>29</v>
      </c>
      <c r="N1551" t="s">
        <v>23</v>
      </c>
      <c r="O1551" t="s">
        <v>16</v>
      </c>
    </row>
    <row r="1552" spans="1:15" x14ac:dyDescent="0.45">
      <c r="A1552">
        <v>21140378</v>
      </c>
      <c r="B1552" s="4">
        <v>44019</v>
      </c>
      <c r="C1552">
        <v>3100813</v>
      </c>
      <c r="D1552">
        <v>10557</v>
      </c>
      <c r="E1552" t="s">
        <v>215</v>
      </c>
      <c r="F1552" t="s">
        <v>174</v>
      </c>
      <c r="G1552" t="s">
        <v>154</v>
      </c>
      <c r="H1552">
        <v>2</v>
      </c>
      <c r="I1552" s="5">
        <v>132.76470588235296</v>
      </c>
      <c r="J1552" s="5">
        <f t="shared" si="24"/>
        <v>265.52941176470591</v>
      </c>
      <c r="K1552" s="6">
        <v>72534</v>
      </c>
      <c r="L1552" s="6" t="s">
        <v>13</v>
      </c>
      <c r="M1552" s="6" t="s">
        <v>14</v>
      </c>
      <c r="N1552" t="s">
        <v>23</v>
      </c>
      <c r="O1552" t="s">
        <v>16</v>
      </c>
    </row>
    <row r="1553" spans="1:15" x14ac:dyDescent="0.45">
      <c r="A1553">
        <v>49392892</v>
      </c>
      <c r="B1553" s="4">
        <v>44019</v>
      </c>
      <c r="C1553">
        <v>6965558</v>
      </c>
      <c r="D1553">
        <v>11777</v>
      </c>
      <c r="E1553" t="s">
        <v>175</v>
      </c>
      <c r="F1553" t="s">
        <v>150</v>
      </c>
      <c r="G1553" t="s">
        <v>154</v>
      </c>
      <c r="H1553">
        <v>3</v>
      </c>
      <c r="I1553" s="5">
        <v>63.016806722689076</v>
      </c>
      <c r="J1553" s="5">
        <f t="shared" si="24"/>
        <v>189.05042016806723</v>
      </c>
      <c r="K1553" s="6">
        <v>86609</v>
      </c>
      <c r="L1553" s="6" t="s">
        <v>13</v>
      </c>
      <c r="M1553" s="6" t="s">
        <v>27</v>
      </c>
      <c r="N1553" t="s">
        <v>35</v>
      </c>
      <c r="O1553" t="s">
        <v>16</v>
      </c>
    </row>
    <row r="1554" spans="1:15" x14ac:dyDescent="0.45">
      <c r="A1554">
        <v>14171139</v>
      </c>
      <c r="B1554" s="4">
        <v>44018</v>
      </c>
      <c r="C1554">
        <v>8846334</v>
      </c>
      <c r="D1554">
        <v>12495</v>
      </c>
      <c r="E1554" t="s">
        <v>201</v>
      </c>
      <c r="F1554" t="s">
        <v>151</v>
      </c>
      <c r="G1554" t="s">
        <v>155</v>
      </c>
      <c r="H1554">
        <v>1</v>
      </c>
      <c r="I1554" s="5">
        <v>264.69747899159665</v>
      </c>
      <c r="J1554" s="5">
        <f t="shared" si="24"/>
        <v>264.69747899159665</v>
      </c>
      <c r="K1554" s="6">
        <v>70173</v>
      </c>
      <c r="L1554" s="6" t="s">
        <v>13</v>
      </c>
      <c r="M1554" s="6" t="s">
        <v>14</v>
      </c>
      <c r="N1554" t="s">
        <v>23</v>
      </c>
      <c r="O1554" t="s">
        <v>16</v>
      </c>
    </row>
    <row r="1555" spans="1:15" x14ac:dyDescent="0.45">
      <c r="A1555">
        <v>14171139</v>
      </c>
      <c r="B1555" s="4">
        <v>44018</v>
      </c>
      <c r="C1555">
        <v>8846334</v>
      </c>
      <c r="D1555">
        <v>13685</v>
      </c>
      <c r="E1555" t="s">
        <v>181</v>
      </c>
      <c r="F1555" t="s">
        <v>152</v>
      </c>
      <c r="G1555" t="s">
        <v>155</v>
      </c>
      <c r="H1555">
        <v>3</v>
      </c>
      <c r="I1555" s="5">
        <v>122.68067226890757</v>
      </c>
      <c r="J1555" s="5">
        <f t="shared" si="24"/>
        <v>368.0420168067227</v>
      </c>
      <c r="K1555" s="6">
        <v>70173</v>
      </c>
      <c r="L1555" s="6" t="s">
        <v>13</v>
      </c>
      <c r="M1555" s="6" t="s">
        <v>14</v>
      </c>
      <c r="N1555" t="s">
        <v>23</v>
      </c>
      <c r="O1555" t="s">
        <v>16</v>
      </c>
    </row>
    <row r="1556" spans="1:15" x14ac:dyDescent="0.45">
      <c r="A1556">
        <v>14171139</v>
      </c>
      <c r="B1556" s="4">
        <v>44018</v>
      </c>
      <c r="C1556">
        <v>8846334</v>
      </c>
      <c r="D1556">
        <v>13230</v>
      </c>
      <c r="E1556" t="s">
        <v>207</v>
      </c>
      <c r="F1556" t="s">
        <v>152</v>
      </c>
      <c r="G1556" t="s">
        <v>155</v>
      </c>
      <c r="H1556">
        <v>3</v>
      </c>
      <c r="I1556" s="5">
        <v>112.5966386554622</v>
      </c>
      <c r="J1556" s="5">
        <f t="shared" si="24"/>
        <v>337.78991596638662</v>
      </c>
      <c r="K1556" s="6">
        <v>70173</v>
      </c>
      <c r="L1556" s="6" t="s">
        <v>13</v>
      </c>
      <c r="M1556" s="6" t="s">
        <v>14</v>
      </c>
      <c r="N1556" t="s">
        <v>23</v>
      </c>
      <c r="O1556" t="s">
        <v>16</v>
      </c>
    </row>
    <row r="1557" spans="1:15" x14ac:dyDescent="0.45">
      <c r="A1557">
        <v>49093792</v>
      </c>
      <c r="B1557" s="4">
        <v>44018</v>
      </c>
      <c r="C1557">
        <v>4616400</v>
      </c>
      <c r="D1557">
        <v>11341</v>
      </c>
      <c r="E1557" t="s">
        <v>185</v>
      </c>
      <c r="F1557" t="s">
        <v>150</v>
      </c>
      <c r="G1557" t="s">
        <v>154</v>
      </c>
      <c r="H1557">
        <v>3</v>
      </c>
      <c r="I1557" s="5">
        <v>63.857142857142854</v>
      </c>
      <c r="J1557" s="5">
        <f t="shared" si="24"/>
        <v>191.57142857142856</v>
      </c>
      <c r="K1557" s="6" t="s">
        <v>108</v>
      </c>
      <c r="L1557" s="6" t="s">
        <v>21</v>
      </c>
      <c r="M1557" s="6" t="s">
        <v>25</v>
      </c>
      <c r="N1557" t="s">
        <v>35</v>
      </c>
      <c r="O1557" t="s">
        <v>16</v>
      </c>
    </row>
    <row r="1558" spans="1:15" x14ac:dyDescent="0.45">
      <c r="A1558">
        <v>46392194</v>
      </c>
      <c r="B1558" s="4">
        <v>44018</v>
      </c>
      <c r="C1558">
        <v>7493806</v>
      </c>
      <c r="D1558">
        <v>13071</v>
      </c>
      <c r="E1558" t="s">
        <v>180</v>
      </c>
      <c r="F1558" t="s">
        <v>152</v>
      </c>
      <c r="G1558" t="s">
        <v>154</v>
      </c>
      <c r="H1558">
        <v>2</v>
      </c>
      <c r="I1558" s="5">
        <v>122.68067226890757</v>
      </c>
      <c r="J1558" s="5">
        <f t="shared" si="24"/>
        <v>245.36134453781514</v>
      </c>
      <c r="K1558" s="6">
        <v>95671</v>
      </c>
      <c r="L1558" s="6" t="s">
        <v>13</v>
      </c>
      <c r="M1558" s="6" t="s">
        <v>27</v>
      </c>
      <c r="N1558" t="s">
        <v>35</v>
      </c>
      <c r="O1558" t="s">
        <v>16</v>
      </c>
    </row>
    <row r="1559" spans="1:15" x14ac:dyDescent="0.45">
      <c r="A1559">
        <v>83716080</v>
      </c>
      <c r="B1559" s="4">
        <v>44018</v>
      </c>
      <c r="C1559">
        <v>9623582</v>
      </c>
      <c r="D1559">
        <v>13337</v>
      </c>
      <c r="E1559" t="s">
        <v>198</v>
      </c>
      <c r="F1559" t="s">
        <v>152</v>
      </c>
      <c r="G1559" t="s">
        <v>154</v>
      </c>
      <c r="H1559">
        <v>2</v>
      </c>
      <c r="I1559" s="5">
        <v>118.47899159663866</v>
      </c>
      <c r="J1559" s="5">
        <f t="shared" si="24"/>
        <v>236.95798319327733</v>
      </c>
      <c r="K1559" s="6">
        <v>93155</v>
      </c>
      <c r="L1559" s="6" t="s">
        <v>13</v>
      </c>
      <c r="M1559" s="6" t="s">
        <v>27</v>
      </c>
      <c r="N1559" t="s">
        <v>32</v>
      </c>
      <c r="O1559" t="s">
        <v>18</v>
      </c>
    </row>
    <row r="1560" spans="1:15" x14ac:dyDescent="0.45">
      <c r="A1560">
        <v>46392194</v>
      </c>
      <c r="B1560" s="4">
        <v>44018</v>
      </c>
      <c r="C1560">
        <v>7493806</v>
      </c>
      <c r="D1560">
        <v>11733</v>
      </c>
      <c r="E1560" t="s">
        <v>182</v>
      </c>
      <c r="F1560" t="s">
        <v>150</v>
      </c>
      <c r="G1560" t="s">
        <v>155</v>
      </c>
      <c r="H1560">
        <v>3</v>
      </c>
      <c r="I1560" s="5">
        <v>73.100840336134453</v>
      </c>
      <c r="J1560" s="5">
        <f t="shared" si="24"/>
        <v>219.30252100840335</v>
      </c>
      <c r="K1560" s="6">
        <v>95671</v>
      </c>
      <c r="L1560" s="6" t="s">
        <v>13</v>
      </c>
      <c r="M1560" s="6" t="s">
        <v>27</v>
      </c>
      <c r="N1560" t="s">
        <v>35</v>
      </c>
      <c r="O1560" t="s">
        <v>16</v>
      </c>
    </row>
    <row r="1561" spans="1:15" x14ac:dyDescent="0.45">
      <c r="A1561">
        <v>84936963</v>
      </c>
      <c r="B1561" s="4">
        <v>44017</v>
      </c>
      <c r="C1561">
        <v>9857960</v>
      </c>
      <c r="D1561">
        <v>10722</v>
      </c>
      <c r="E1561" t="s">
        <v>192</v>
      </c>
      <c r="F1561" t="s">
        <v>174</v>
      </c>
      <c r="G1561" t="s">
        <v>154</v>
      </c>
      <c r="H1561">
        <v>2</v>
      </c>
      <c r="I1561" s="5">
        <v>136.96638655462186</v>
      </c>
      <c r="J1561" s="5">
        <f t="shared" si="24"/>
        <v>273.93277310924373</v>
      </c>
      <c r="K1561" s="6">
        <v>37186</v>
      </c>
      <c r="L1561" s="6" t="s">
        <v>19</v>
      </c>
      <c r="M1561" s="6" t="s">
        <v>20</v>
      </c>
      <c r="N1561" t="s">
        <v>17</v>
      </c>
      <c r="O1561" t="s">
        <v>18</v>
      </c>
    </row>
    <row r="1562" spans="1:15" x14ac:dyDescent="0.45">
      <c r="A1562">
        <v>84936963</v>
      </c>
      <c r="B1562" s="4">
        <v>44017</v>
      </c>
      <c r="C1562">
        <v>9857960</v>
      </c>
      <c r="D1562">
        <v>11733</v>
      </c>
      <c r="E1562" t="s">
        <v>182</v>
      </c>
      <c r="F1562" t="s">
        <v>150</v>
      </c>
      <c r="G1562" t="s">
        <v>155</v>
      </c>
      <c r="H1562">
        <v>2</v>
      </c>
      <c r="I1562" s="5">
        <v>73.100840336134453</v>
      </c>
      <c r="J1562" s="5">
        <f t="shared" si="24"/>
        <v>146.20168067226891</v>
      </c>
      <c r="K1562" s="6">
        <v>37186</v>
      </c>
      <c r="L1562" s="6" t="s">
        <v>19</v>
      </c>
      <c r="M1562" s="6" t="s">
        <v>20</v>
      </c>
      <c r="N1562" t="s">
        <v>17</v>
      </c>
      <c r="O1562" t="s">
        <v>18</v>
      </c>
    </row>
    <row r="1563" spans="1:15" x14ac:dyDescent="0.45">
      <c r="A1563">
        <v>84936963</v>
      </c>
      <c r="B1563" s="4">
        <v>44017</v>
      </c>
      <c r="C1563">
        <v>9857960</v>
      </c>
      <c r="D1563">
        <v>13653</v>
      </c>
      <c r="E1563" t="s">
        <v>196</v>
      </c>
      <c r="F1563" t="s">
        <v>152</v>
      </c>
      <c r="G1563" t="s">
        <v>155</v>
      </c>
      <c r="H1563">
        <v>3</v>
      </c>
      <c r="I1563" s="5">
        <v>121.00000000000001</v>
      </c>
      <c r="J1563" s="5">
        <f t="shared" si="24"/>
        <v>363.00000000000006</v>
      </c>
      <c r="K1563" s="6">
        <v>37186</v>
      </c>
      <c r="L1563" s="6" t="s">
        <v>19</v>
      </c>
      <c r="M1563" s="6" t="s">
        <v>20</v>
      </c>
      <c r="N1563" t="s">
        <v>17</v>
      </c>
      <c r="O1563" t="s">
        <v>18</v>
      </c>
    </row>
    <row r="1564" spans="1:15" x14ac:dyDescent="0.45">
      <c r="A1564">
        <v>68986193</v>
      </c>
      <c r="B1564" s="4">
        <v>44017</v>
      </c>
      <c r="C1564">
        <v>9628352</v>
      </c>
      <c r="D1564">
        <v>10538</v>
      </c>
      <c r="E1564" t="s">
        <v>226</v>
      </c>
      <c r="F1564" t="s">
        <v>174</v>
      </c>
      <c r="G1564" t="s">
        <v>154</v>
      </c>
      <c r="H1564">
        <v>2</v>
      </c>
      <c r="I1564" s="5">
        <v>130.24369747899161</v>
      </c>
      <c r="J1564" s="5">
        <f t="shared" si="24"/>
        <v>260.48739495798321</v>
      </c>
      <c r="K1564" s="6">
        <v>15748</v>
      </c>
      <c r="L1564" s="6" t="s">
        <v>21</v>
      </c>
      <c r="M1564" s="6" t="s">
        <v>31</v>
      </c>
      <c r="N1564" t="s">
        <v>32</v>
      </c>
      <c r="O1564" t="s">
        <v>18</v>
      </c>
    </row>
    <row r="1565" spans="1:15" x14ac:dyDescent="0.45">
      <c r="A1565">
        <v>68986193</v>
      </c>
      <c r="B1565" s="4">
        <v>44017</v>
      </c>
      <c r="C1565">
        <v>9628352</v>
      </c>
      <c r="D1565">
        <v>10198</v>
      </c>
      <c r="E1565" t="s">
        <v>222</v>
      </c>
      <c r="F1565" t="s">
        <v>174</v>
      </c>
      <c r="G1565" t="s">
        <v>155</v>
      </c>
      <c r="H1565">
        <v>3</v>
      </c>
      <c r="I1565" s="5">
        <v>130.24369747899161</v>
      </c>
      <c r="J1565" s="5">
        <f t="shared" si="24"/>
        <v>390.73109243697479</v>
      </c>
      <c r="K1565" s="6">
        <v>15748</v>
      </c>
      <c r="L1565" s="6" t="s">
        <v>21</v>
      </c>
      <c r="M1565" s="6" t="s">
        <v>31</v>
      </c>
      <c r="N1565" t="s">
        <v>32</v>
      </c>
      <c r="O1565" t="s">
        <v>18</v>
      </c>
    </row>
    <row r="1566" spans="1:15" x14ac:dyDescent="0.45">
      <c r="A1566">
        <v>98718612</v>
      </c>
      <c r="B1566" s="4">
        <v>44017</v>
      </c>
      <c r="C1566">
        <v>6698519</v>
      </c>
      <c r="D1566">
        <v>13111</v>
      </c>
      <c r="E1566" t="s">
        <v>178</v>
      </c>
      <c r="F1566" t="s">
        <v>152</v>
      </c>
      <c r="G1566" t="s">
        <v>155</v>
      </c>
      <c r="H1566">
        <v>2</v>
      </c>
      <c r="I1566" s="5">
        <v>113.43697478991598</v>
      </c>
      <c r="J1566" s="5">
        <f t="shared" si="24"/>
        <v>226.87394957983196</v>
      </c>
      <c r="K1566" s="6">
        <v>97737</v>
      </c>
      <c r="L1566" s="6" t="s">
        <v>13</v>
      </c>
      <c r="M1566" s="6" t="s">
        <v>27</v>
      </c>
      <c r="N1566" t="s">
        <v>32</v>
      </c>
      <c r="O1566" t="s">
        <v>57</v>
      </c>
    </row>
    <row r="1567" spans="1:15" x14ac:dyDescent="0.45">
      <c r="A1567">
        <v>31005526</v>
      </c>
      <c r="B1567" s="4">
        <v>44017</v>
      </c>
      <c r="C1567">
        <v>1946480</v>
      </c>
      <c r="D1567">
        <v>13651</v>
      </c>
      <c r="E1567" t="s">
        <v>197</v>
      </c>
      <c r="F1567" t="s">
        <v>152</v>
      </c>
      <c r="G1567" t="s">
        <v>154</v>
      </c>
      <c r="H1567">
        <v>3</v>
      </c>
      <c r="I1567" s="5">
        <v>112.5966386554622</v>
      </c>
      <c r="J1567" s="5">
        <f t="shared" si="24"/>
        <v>337.78991596638662</v>
      </c>
      <c r="K1567" s="6">
        <v>19370</v>
      </c>
      <c r="L1567" s="6" t="s">
        <v>19</v>
      </c>
      <c r="M1567" s="6" t="s">
        <v>47</v>
      </c>
      <c r="N1567" t="s">
        <v>32</v>
      </c>
      <c r="O1567" t="s">
        <v>16</v>
      </c>
    </row>
    <row r="1568" spans="1:15" x14ac:dyDescent="0.45">
      <c r="A1568">
        <v>71079468</v>
      </c>
      <c r="B1568" s="4">
        <v>44016</v>
      </c>
      <c r="C1568">
        <v>7698016</v>
      </c>
      <c r="D1568">
        <v>10828</v>
      </c>
      <c r="E1568" t="s">
        <v>190</v>
      </c>
      <c r="F1568" t="s">
        <v>174</v>
      </c>
      <c r="G1568" t="s">
        <v>154</v>
      </c>
      <c r="H1568">
        <v>2</v>
      </c>
      <c r="I1568" s="5">
        <v>136.96638655462186</v>
      </c>
      <c r="J1568" s="5">
        <f t="shared" si="24"/>
        <v>273.93277310924373</v>
      </c>
      <c r="K1568" s="6">
        <v>53474</v>
      </c>
      <c r="L1568" s="6" t="s">
        <v>28</v>
      </c>
      <c r="M1568" s="6" t="s">
        <v>36</v>
      </c>
      <c r="N1568" t="s">
        <v>32</v>
      </c>
      <c r="O1568" t="s">
        <v>18</v>
      </c>
    </row>
    <row r="1569" spans="1:15" x14ac:dyDescent="0.45">
      <c r="A1569">
        <v>71079468</v>
      </c>
      <c r="B1569" s="4">
        <v>44016</v>
      </c>
      <c r="C1569">
        <v>7698016</v>
      </c>
      <c r="D1569">
        <v>11175</v>
      </c>
      <c r="E1569" t="s">
        <v>229</v>
      </c>
      <c r="F1569" t="s">
        <v>150</v>
      </c>
      <c r="G1569" t="s">
        <v>155</v>
      </c>
      <c r="H1569">
        <v>2</v>
      </c>
      <c r="I1569" s="5">
        <v>71.420168067226896</v>
      </c>
      <c r="J1569" s="5">
        <f t="shared" si="24"/>
        <v>142.84033613445379</v>
      </c>
      <c r="K1569" s="6">
        <v>53474</v>
      </c>
      <c r="L1569" s="6" t="s">
        <v>28</v>
      </c>
      <c r="M1569" s="6" t="s">
        <v>36</v>
      </c>
      <c r="N1569" t="s">
        <v>32</v>
      </c>
      <c r="O1569" t="s">
        <v>18</v>
      </c>
    </row>
    <row r="1570" spans="1:15" x14ac:dyDescent="0.45">
      <c r="A1570">
        <v>71079468</v>
      </c>
      <c r="B1570" s="4">
        <v>44016</v>
      </c>
      <c r="C1570">
        <v>7698016</v>
      </c>
      <c r="D1570">
        <v>12899</v>
      </c>
      <c r="E1570" t="s">
        <v>177</v>
      </c>
      <c r="F1570" t="s">
        <v>151</v>
      </c>
      <c r="G1570" t="s">
        <v>155</v>
      </c>
      <c r="H1570">
        <v>3</v>
      </c>
      <c r="I1570" s="5">
        <v>268.05882352941177</v>
      </c>
      <c r="J1570" s="5">
        <f t="shared" si="24"/>
        <v>804.17647058823536</v>
      </c>
      <c r="K1570" s="6">
        <v>53474</v>
      </c>
      <c r="L1570" s="6" t="s">
        <v>28</v>
      </c>
      <c r="M1570" s="6" t="s">
        <v>36</v>
      </c>
      <c r="N1570" t="s">
        <v>32</v>
      </c>
      <c r="O1570" t="s">
        <v>18</v>
      </c>
    </row>
    <row r="1571" spans="1:15" x14ac:dyDescent="0.45">
      <c r="A1571">
        <v>71079468</v>
      </c>
      <c r="B1571" s="4">
        <v>44016</v>
      </c>
      <c r="C1571">
        <v>7698016</v>
      </c>
      <c r="D1571">
        <v>12430</v>
      </c>
      <c r="E1571" t="s">
        <v>186</v>
      </c>
      <c r="F1571" t="s">
        <v>151</v>
      </c>
      <c r="G1571" t="s">
        <v>155</v>
      </c>
      <c r="H1571">
        <v>3</v>
      </c>
      <c r="I1571" s="5">
        <v>256.29411764705884</v>
      </c>
      <c r="J1571" s="5">
        <f t="shared" si="24"/>
        <v>768.88235294117658</v>
      </c>
      <c r="K1571" s="6">
        <v>53474</v>
      </c>
      <c r="L1571" s="6" t="s">
        <v>28</v>
      </c>
      <c r="M1571" s="6" t="s">
        <v>36</v>
      </c>
      <c r="N1571" t="s">
        <v>32</v>
      </c>
      <c r="O1571" t="s">
        <v>18</v>
      </c>
    </row>
    <row r="1572" spans="1:15" x14ac:dyDescent="0.45">
      <c r="A1572">
        <v>71079468</v>
      </c>
      <c r="B1572" s="4">
        <v>44016</v>
      </c>
      <c r="C1572">
        <v>7698016</v>
      </c>
      <c r="D1572">
        <v>13071</v>
      </c>
      <c r="E1572" t="s">
        <v>180</v>
      </c>
      <c r="F1572" t="s">
        <v>152</v>
      </c>
      <c r="G1572" t="s">
        <v>154</v>
      </c>
      <c r="H1572">
        <v>3</v>
      </c>
      <c r="I1572" s="5">
        <v>122.68067226890757</v>
      </c>
      <c r="J1572" s="5">
        <f t="shared" si="24"/>
        <v>368.0420168067227</v>
      </c>
      <c r="K1572" s="6">
        <v>53474</v>
      </c>
      <c r="L1572" s="6" t="s">
        <v>28</v>
      </c>
      <c r="M1572" s="6" t="s">
        <v>36</v>
      </c>
      <c r="N1572" t="s">
        <v>32</v>
      </c>
      <c r="O1572" t="s">
        <v>18</v>
      </c>
    </row>
    <row r="1573" spans="1:15" x14ac:dyDescent="0.45">
      <c r="A1573">
        <v>30221477</v>
      </c>
      <c r="B1573" s="4">
        <v>44015</v>
      </c>
      <c r="C1573">
        <v>7549802</v>
      </c>
      <c r="D1573">
        <v>12098</v>
      </c>
      <c r="E1573" t="s">
        <v>212</v>
      </c>
      <c r="F1573" t="s">
        <v>151</v>
      </c>
      <c r="G1573" t="s">
        <v>154</v>
      </c>
      <c r="H1573">
        <v>1</v>
      </c>
      <c r="I1573" s="5">
        <v>257.97478991596643</v>
      </c>
      <c r="J1573" s="5">
        <f t="shared" si="24"/>
        <v>257.97478991596643</v>
      </c>
      <c r="K1573" s="6">
        <v>86653</v>
      </c>
      <c r="L1573" s="6" t="s">
        <v>13</v>
      </c>
      <c r="M1573" s="6" t="s">
        <v>27</v>
      </c>
      <c r="N1573" t="s">
        <v>15</v>
      </c>
      <c r="O1573" t="s">
        <v>16</v>
      </c>
    </row>
    <row r="1574" spans="1:15" x14ac:dyDescent="0.45">
      <c r="A1574">
        <v>89419211</v>
      </c>
      <c r="B1574" s="4">
        <v>44015</v>
      </c>
      <c r="C1574">
        <v>9367300</v>
      </c>
      <c r="D1574">
        <v>10722</v>
      </c>
      <c r="E1574" t="s">
        <v>192</v>
      </c>
      <c r="F1574" t="s">
        <v>174</v>
      </c>
      <c r="G1574" t="s">
        <v>154</v>
      </c>
      <c r="H1574">
        <v>3</v>
      </c>
      <c r="I1574" s="5">
        <v>136.96638655462186</v>
      </c>
      <c r="J1574" s="5">
        <f t="shared" si="24"/>
        <v>410.89915966386559</v>
      </c>
      <c r="K1574" s="6">
        <v>52396</v>
      </c>
      <c r="L1574" s="6" t="s">
        <v>28</v>
      </c>
      <c r="M1574" s="6" t="s">
        <v>29</v>
      </c>
      <c r="N1574" t="s">
        <v>17</v>
      </c>
      <c r="O1574" t="s">
        <v>30</v>
      </c>
    </row>
    <row r="1575" spans="1:15" x14ac:dyDescent="0.45">
      <c r="A1575">
        <v>89419211</v>
      </c>
      <c r="B1575" s="4">
        <v>44015</v>
      </c>
      <c r="C1575">
        <v>9367300</v>
      </c>
      <c r="D1575">
        <v>13699</v>
      </c>
      <c r="E1575" t="s">
        <v>223</v>
      </c>
      <c r="F1575" t="s">
        <v>152</v>
      </c>
      <c r="G1575" t="s">
        <v>155</v>
      </c>
      <c r="H1575">
        <v>2</v>
      </c>
      <c r="I1575" s="5">
        <v>119.31932773109244</v>
      </c>
      <c r="J1575" s="5">
        <f t="shared" si="24"/>
        <v>238.63865546218489</v>
      </c>
      <c r="K1575" s="6">
        <v>52396</v>
      </c>
      <c r="L1575" s="6" t="s">
        <v>28</v>
      </c>
      <c r="M1575" s="6" t="s">
        <v>29</v>
      </c>
      <c r="N1575" t="s">
        <v>17</v>
      </c>
      <c r="O1575" t="s">
        <v>30</v>
      </c>
    </row>
    <row r="1576" spans="1:15" x14ac:dyDescent="0.45">
      <c r="A1576">
        <v>22130445</v>
      </c>
      <c r="B1576" s="4">
        <v>44015</v>
      </c>
      <c r="C1576">
        <v>9384058</v>
      </c>
      <c r="D1576">
        <v>10198</v>
      </c>
      <c r="E1576" t="s">
        <v>222</v>
      </c>
      <c r="F1576" t="s">
        <v>174</v>
      </c>
      <c r="G1576" t="s">
        <v>155</v>
      </c>
      <c r="H1576">
        <v>3</v>
      </c>
      <c r="I1576" s="5">
        <v>130.24369747899161</v>
      </c>
      <c r="J1576" s="5">
        <f t="shared" si="24"/>
        <v>390.73109243697479</v>
      </c>
      <c r="K1576" s="6">
        <v>75323</v>
      </c>
      <c r="L1576" s="6" t="s">
        <v>13</v>
      </c>
      <c r="M1576" s="6" t="s">
        <v>14</v>
      </c>
      <c r="N1576" t="s">
        <v>15</v>
      </c>
      <c r="O1576" t="s">
        <v>16</v>
      </c>
    </row>
    <row r="1577" spans="1:15" x14ac:dyDescent="0.45">
      <c r="A1577">
        <v>30221477</v>
      </c>
      <c r="B1577" s="4">
        <v>44015</v>
      </c>
      <c r="C1577">
        <v>7549802</v>
      </c>
      <c r="D1577">
        <v>13355</v>
      </c>
      <c r="E1577" t="s">
        <v>224</v>
      </c>
      <c r="F1577" t="s">
        <v>152</v>
      </c>
      <c r="G1577" t="s">
        <v>154</v>
      </c>
      <c r="H1577">
        <v>3</v>
      </c>
      <c r="I1577" s="5">
        <v>123.52100840336136</v>
      </c>
      <c r="J1577" s="5">
        <f t="shared" si="24"/>
        <v>370.56302521008411</v>
      </c>
      <c r="K1577" s="6">
        <v>86653</v>
      </c>
      <c r="L1577" s="6" t="s">
        <v>13</v>
      </c>
      <c r="M1577" s="6" t="s">
        <v>27</v>
      </c>
      <c r="N1577" t="s">
        <v>15</v>
      </c>
      <c r="O1577" t="s">
        <v>16</v>
      </c>
    </row>
    <row r="1578" spans="1:15" x14ac:dyDescent="0.45">
      <c r="A1578">
        <v>47978602</v>
      </c>
      <c r="B1578" s="4">
        <v>44015</v>
      </c>
      <c r="C1578">
        <v>2641962</v>
      </c>
      <c r="D1578">
        <v>12086</v>
      </c>
      <c r="E1578" t="s">
        <v>206</v>
      </c>
      <c r="F1578" t="s">
        <v>151</v>
      </c>
      <c r="G1578" t="s">
        <v>154</v>
      </c>
      <c r="H1578">
        <v>3</v>
      </c>
      <c r="I1578" s="5">
        <v>248.73109243697482</v>
      </c>
      <c r="J1578" s="5">
        <f t="shared" si="24"/>
        <v>746.19327731092449</v>
      </c>
      <c r="K1578" s="6">
        <v>33175</v>
      </c>
      <c r="L1578" s="6" t="s">
        <v>28</v>
      </c>
      <c r="M1578" s="6" t="s">
        <v>29</v>
      </c>
      <c r="N1578" t="s">
        <v>35</v>
      </c>
      <c r="O1578" t="s">
        <v>16</v>
      </c>
    </row>
    <row r="1579" spans="1:15" x14ac:dyDescent="0.45">
      <c r="A1579">
        <v>91348661</v>
      </c>
      <c r="B1579" s="4">
        <v>44015</v>
      </c>
      <c r="C1579">
        <v>9865131</v>
      </c>
      <c r="D1579">
        <v>12551</v>
      </c>
      <c r="E1579" t="s">
        <v>217</v>
      </c>
      <c r="F1579" t="s">
        <v>151</v>
      </c>
      <c r="G1579" t="s">
        <v>154</v>
      </c>
      <c r="H1579">
        <v>1</v>
      </c>
      <c r="I1579" s="5">
        <v>259.65546218487395</v>
      </c>
      <c r="J1579" s="5">
        <f t="shared" si="24"/>
        <v>259.65546218487395</v>
      </c>
      <c r="K1579" s="6">
        <v>96450</v>
      </c>
      <c r="L1579" s="6" t="s">
        <v>13</v>
      </c>
      <c r="M1579" s="6" t="s">
        <v>27</v>
      </c>
      <c r="N1579" t="s">
        <v>32</v>
      </c>
      <c r="O1579" t="s">
        <v>26</v>
      </c>
    </row>
    <row r="1580" spans="1:15" x14ac:dyDescent="0.45">
      <c r="A1580">
        <v>30221477</v>
      </c>
      <c r="B1580" s="4">
        <v>44015</v>
      </c>
      <c r="C1580">
        <v>7549802</v>
      </c>
      <c r="D1580">
        <v>11036</v>
      </c>
      <c r="E1580" t="s">
        <v>227</v>
      </c>
      <c r="F1580" t="s">
        <v>150</v>
      </c>
      <c r="G1580" t="s">
        <v>155</v>
      </c>
      <c r="H1580">
        <v>3</v>
      </c>
      <c r="I1580" s="5">
        <v>68.058823529411768</v>
      </c>
      <c r="J1580" s="5">
        <f t="shared" si="24"/>
        <v>204.1764705882353</v>
      </c>
      <c r="K1580" s="6">
        <v>86653</v>
      </c>
      <c r="L1580" s="6" t="s">
        <v>13</v>
      </c>
      <c r="M1580" s="6" t="s">
        <v>27</v>
      </c>
      <c r="N1580" t="s">
        <v>15</v>
      </c>
      <c r="O1580" t="s">
        <v>16</v>
      </c>
    </row>
    <row r="1581" spans="1:15" x14ac:dyDescent="0.45">
      <c r="A1581">
        <v>91348661</v>
      </c>
      <c r="B1581" s="4">
        <v>44015</v>
      </c>
      <c r="C1581">
        <v>9865131</v>
      </c>
      <c r="D1581">
        <v>13394</v>
      </c>
      <c r="E1581" t="s">
        <v>214</v>
      </c>
      <c r="F1581" t="s">
        <v>152</v>
      </c>
      <c r="G1581" t="s">
        <v>154</v>
      </c>
      <c r="H1581">
        <v>1</v>
      </c>
      <c r="I1581" s="5">
        <v>123.52100840336136</v>
      </c>
      <c r="J1581" s="5">
        <f t="shared" si="24"/>
        <v>123.52100840336136</v>
      </c>
      <c r="K1581" s="6">
        <v>96450</v>
      </c>
      <c r="L1581" s="6" t="s">
        <v>13</v>
      </c>
      <c r="M1581" s="6" t="s">
        <v>27</v>
      </c>
      <c r="N1581" t="s">
        <v>32</v>
      </c>
      <c r="O1581" t="s">
        <v>26</v>
      </c>
    </row>
    <row r="1582" spans="1:15" x14ac:dyDescent="0.45">
      <c r="A1582">
        <v>91348661</v>
      </c>
      <c r="B1582" s="4">
        <v>44015</v>
      </c>
      <c r="C1582">
        <v>9865131</v>
      </c>
      <c r="D1582">
        <v>13699</v>
      </c>
      <c r="E1582" t="s">
        <v>223</v>
      </c>
      <c r="F1582" t="s">
        <v>152</v>
      </c>
      <c r="G1582" t="s">
        <v>155</v>
      </c>
      <c r="H1582">
        <v>1</v>
      </c>
      <c r="I1582" s="5">
        <v>119.31932773109244</v>
      </c>
      <c r="J1582" s="5">
        <f t="shared" si="24"/>
        <v>119.31932773109244</v>
      </c>
      <c r="K1582" s="6">
        <v>96450</v>
      </c>
      <c r="L1582" s="6" t="s">
        <v>13</v>
      </c>
      <c r="M1582" s="6" t="s">
        <v>27</v>
      </c>
      <c r="N1582" t="s">
        <v>32</v>
      </c>
      <c r="O1582" t="s">
        <v>26</v>
      </c>
    </row>
    <row r="1583" spans="1:15" x14ac:dyDescent="0.45">
      <c r="A1583">
        <v>39905593</v>
      </c>
      <c r="B1583" s="4">
        <v>44014</v>
      </c>
      <c r="C1583">
        <v>4592823</v>
      </c>
      <c r="D1583">
        <v>12499</v>
      </c>
      <c r="E1583" t="s">
        <v>183</v>
      </c>
      <c r="F1583" t="s">
        <v>151</v>
      </c>
      <c r="G1583" t="s">
        <v>155</v>
      </c>
      <c r="H1583">
        <v>3</v>
      </c>
      <c r="I1583" s="5">
        <v>248.73109243697482</v>
      </c>
      <c r="J1583" s="5">
        <f t="shared" si="24"/>
        <v>746.19327731092449</v>
      </c>
      <c r="K1583" s="6">
        <v>94032</v>
      </c>
      <c r="L1583" s="6" t="s">
        <v>13</v>
      </c>
      <c r="M1583" s="6" t="s">
        <v>27</v>
      </c>
      <c r="N1583" t="s">
        <v>23</v>
      </c>
      <c r="O1583" t="s">
        <v>16</v>
      </c>
    </row>
    <row r="1584" spans="1:15" x14ac:dyDescent="0.45">
      <c r="A1584">
        <v>39905593</v>
      </c>
      <c r="B1584" s="4">
        <v>44014</v>
      </c>
      <c r="C1584">
        <v>4592823</v>
      </c>
      <c r="D1584">
        <v>12899</v>
      </c>
      <c r="E1584" t="s">
        <v>177</v>
      </c>
      <c r="F1584" t="s">
        <v>151</v>
      </c>
      <c r="G1584" t="s">
        <v>155</v>
      </c>
      <c r="H1584">
        <v>2</v>
      </c>
      <c r="I1584" s="5">
        <v>268.05882352941177</v>
      </c>
      <c r="J1584" s="5">
        <f t="shared" si="24"/>
        <v>536.11764705882354</v>
      </c>
      <c r="K1584" s="6">
        <v>94032</v>
      </c>
      <c r="L1584" s="6" t="s">
        <v>13</v>
      </c>
      <c r="M1584" s="6" t="s">
        <v>27</v>
      </c>
      <c r="N1584" t="s">
        <v>23</v>
      </c>
      <c r="O1584" t="s">
        <v>16</v>
      </c>
    </row>
    <row r="1585" spans="1:15" x14ac:dyDescent="0.45">
      <c r="A1585">
        <v>60296210</v>
      </c>
      <c r="B1585" s="4">
        <v>44014</v>
      </c>
      <c r="C1585">
        <v>2616364</v>
      </c>
      <c r="D1585">
        <v>11175</v>
      </c>
      <c r="E1585" t="s">
        <v>229</v>
      </c>
      <c r="F1585" t="s">
        <v>150</v>
      </c>
      <c r="G1585" t="s">
        <v>155</v>
      </c>
      <c r="H1585">
        <v>2</v>
      </c>
      <c r="I1585" s="5">
        <v>71.420168067226896</v>
      </c>
      <c r="J1585" s="5">
        <f t="shared" si="24"/>
        <v>142.84033613445379</v>
      </c>
      <c r="K1585" s="6">
        <v>31553</v>
      </c>
      <c r="L1585" s="6" t="s">
        <v>19</v>
      </c>
      <c r="M1585" s="6" t="s">
        <v>20</v>
      </c>
      <c r="N1585" t="s">
        <v>23</v>
      </c>
      <c r="O1585" t="s">
        <v>16</v>
      </c>
    </row>
    <row r="1586" spans="1:15" x14ac:dyDescent="0.45">
      <c r="A1586">
        <v>39905593</v>
      </c>
      <c r="B1586" s="4">
        <v>44014</v>
      </c>
      <c r="C1586">
        <v>4592823</v>
      </c>
      <c r="D1586">
        <v>11733</v>
      </c>
      <c r="E1586" t="s">
        <v>182</v>
      </c>
      <c r="F1586" t="s">
        <v>150</v>
      </c>
      <c r="G1586" t="s">
        <v>155</v>
      </c>
      <c r="H1586">
        <v>2</v>
      </c>
      <c r="I1586" s="5">
        <v>73.100840336134453</v>
      </c>
      <c r="J1586" s="5">
        <f t="shared" si="24"/>
        <v>146.20168067226891</v>
      </c>
      <c r="K1586" s="6">
        <v>94032</v>
      </c>
      <c r="L1586" s="6" t="s">
        <v>13</v>
      </c>
      <c r="M1586" s="6" t="s">
        <v>27</v>
      </c>
      <c r="N1586" t="s">
        <v>23</v>
      </c>
      <c r="O1586" t="s">
        <v>16</v>
      </c>
    </row>
    <row r="1587" spans="1:15" x14ac:dyDescent="0.45">
      <c r="A1587">
        <v>14482470</v>
      </c>
      <c r="B1587" s="4">
        <v>44014</v>
      </c>
      <c r="C1587">
        <v>9588436</v>
      </c>
      <c r="D1587">
        <v>10339</v>
      </c>
      <c r="E1587" t="s">
        <v>208</v>
      </c>
      <c r="F1587" t="s">
        <v>174</v>
      </c>
      <c r="G1587" t="s">
        <v>155</v>
      </c>
      <c r="H1587">
        <v>2</v>
      </c>
      <c r="I1587" s="5">
        <v>130.24369747899161</v>
      </c>
      <c r="J1587" s="5">
        <f t="shared" si="24"/>
        <v>260.48739495798321</v>
      </c>
      <c r="K1587" s="6">
        <v>66763</v>
      </c>
      <c r="L1587" s="6" t="s">
        <v>28</v>
      </c>
      <c r="M1587" s="6" t="s">
        <v>61</v>
      </c>
      <c r="N1587" t="s">
        <v>17</v>
      </c>
      <c r="O1587" t="s">
        <v>16</v>
      </c>
    </row>
    <row r="1588" spans="1:15" x14ac:dyDescent="0.45">
      <c r="A1588">
        <v>53205976</v>
      </c>
      <c r="B1588" s="4">
        <v>44013</v>
      </c>
      <c r="C1588">
        <v>6173837</v>
      </c>
      <c r="D1588">
        <v>10181</v>
      </c>
      <c r="E1588" t="s">
        <v>189</v>
      </c>
      <c r="F1588" t="s">
        <v>174</v>
      </c>
      <c r="G1588" t="s">
        <v>154</v>
      </c>
      <c r="H1588">
        <v>3</v>
      </c>
      <c r="I1588" s="5">
        <v>134.44537815126051</v>
      </c>
      <c r="J1588" s="5">
        <f t="shared" si="24"/>
        <v>403.33613445378154</v>
      </c>
      <c r="K1588" s="6" t="s">
        <v>64</v>
      </c>
      <c r="L1588" s="6" t="s">
        <v>21</v>
      </c>
      <c r="M1588" s="6" t="s">
        <v>25</v>
      </c>
      <c r="N1588" t="s">
        <v>32</v>
      </c>
      <c r="O1588" t="s">
        <v>16</v>
      </c>
    </row>
    <row r="1589" spans="1:15" x14ac:dyDescent="0.45">
      <c r="A1589">
        <v>53205976</v>
      </c>
      <c r="B1589" s="4">
        <v>44013</v>
      </c>
      <c r="C1589">
        <v>6173837</v>
      </c>
      <c r="D1589">
        <v>10538</v>
      </c>
      <c r="E1589" t="s">
        <v>226</v>
      </c>
      <c r="F1589" t="s">
        <v>174</v>
      </c>
      <c r="G1589" t="s">
        <v>154</v>
      </c>
      <c r="H1589">
        <v>3</v>
      </c>
      <c r="I1589" s="5">
        <v>130.24369747899161</v>
      </c>
      <c r="J1589" s="5">
        <f t="shared" si="24"/>
        <v>390.73109243697479</v>
      </c>
      <c r="K1589" s="6" t="s">
        <v>64</v>
      </c>
      <c r="L1589" s="6" t="s">
        <v>21</v>
      </c>
      <c r="M1589" s="6" t="s">
        <v>25</v>
      </c>
      <c r="N1589" t="s">
        <v>32</v>
      </c>
      <c r="O1589" t="s">
        <v>16</v>
      </c>
    </row>
    <row r="1590" spans="1:15" x14ac:dyDescent="0.45">
      <c r="A1590">
        <v>53205976</v>
      </c>
      <c r="B1590" s="4">
        <v>44013</v>
      </c>
      <c r="C1590">
        <v>6173837</v>
      </c>
      <c r="D1590">
        <v>13302</v>
      </c>
      <c r="E1590" t="s">
        <v>203</v>
      </c>
      <c r="F1590" t="s">
        <v>152</v>
      </c>
      <c r="G1590" t="s">
        <v>155</v>
      </c>
      <c r="H1590">
        <v>2</v>
      </c>
      <c r="I1590" s="5">
        <v>121.00000000000001</v>
      </c>
      <c r="J1590" s="5">
        <f t="shared" si="24"/>
        <v>242.00000000000003</v>
      </c>
      <c r="K1590" s="6" t="s">
        <v>64</v>
      </c>
      <c r="L1590" s="6" t="s">
        <v>21</v>
      </c>
      <c r="M1590" s="6" t="s">
        <v>25</v>
      </c>
      <c r="N1590" t="s">
        <v>32</v>
      </c>
      <c r="O1590" t="s">
        <v>16</v>
      </c>
    </row>
    <row r="1591" spans="1:15" x14ac:dyDescent="0.45">
      <c r="A1591">
        <v>75095498</v>
      </c>
      <c r="B1591" s="4">
        <v>44012</v>
      </c>
      <c r="C1591">
        <v>9921069</v>
      </c>
      <c r="D1591">
        <v>11036</v>
      </c>
      <c r="E1591" t="s">
        <v>227</v>
      </c>
      <c r="F1591" t="s">
        <v>150</v>
      </c>
      <c r="G1591" t="s">
        <v>155</v>
      </c>
      <c r="H1591">
        <v>2</v>
      </c>
      <c r="I1591" s="5">
        <v>68.058823529411768</v>
      </c>
      <c r="J1591" s="5">
        <f t="shared" si="24"/>
        <v>136.11764705882354</v>
      </c>
      <c r="K1591" s="6">
        <v>35321</v>
      </c>
      <c r="L1591" s="6" t="s">
        <v>28</v>
      </c>
      <c r="M1591" s="6" t="s">
        <v>39</v>
      </c>
      <c r="N1591" t="s">
        <v>35</v>
      </c>
      <c r="O1591" t="s">
        <v>18</v>
      </c>
    </row>
    <row r="1592" spans="1:15" x14ac:dyDescent="0.45">
      <c r="A1592">
        <v>75095498</v>
      </c>
      <c r="B1592" s="4">
        <v>44012</v>
      </c>
      <c r="C1592">
        <v>9921069</v>
      </c>
      <c r="D1592">
        <v>13405</v>
      </c>
      <c r="E1592" t="s">
        <v>221</v>
      </c>
      <c r="F1592" t="s">
        <v>152</v>
      </c>
      <c r="G1592" t="s">
        <v>155</v>
      </c>
      <c r="H1592">
        <v>3</v>
      </c>
      <c r="I1592" s="5">
        <v>116.79831932773111</v>
      </c>
      <c r="J1592" s="5">
        <f t="shared" si="24"/>
        <v>350.39495798319331</v>
      </c>
      <c r="K1592" s="6">
        <v>35321</v>
      </c>
      <c r="L1592" s="6" t="s">
        <v>28</v>
      </c>
      <c r="M1592" s="6" t="s">
        <v>39</v>
      </c>
      <c r="N1592" t="s">
        <v>35</v>
      </c>
      <c r="O1592" t="s">
        <v>18</v>
      </c>
    </row>
    <row r="1593" spans="1:15" x14ac:dyDescent="0.45">
      <c r="A1593">
        <v>66439958</v>
      </c>
      <c r="B1593" s="4">
        <v>44012</v>
      </c>
      <c r="C1593">
        <v>7303209</v>
      </c>
      <c r="D1593">
        <v>11036</v>
      </c>
      <c r="E1593" t="s">
        <v>227</v>
      </c>
      <c r="F1593" t="s">
        <v>150</v>
      </c>
      <c r="G1593" t="s">
        <v>155</v>
      </c>
      <c r="H1593">
        <v>2</v>
      </c>
      <c r="I1593" s="5">
        <v>68.058823529411768</v>
      </c>
      <c r="J1593" s="5">
        <f t="shared" si="24"/>
        <v>136.11764705882354</v>
      </c>
      <c r="K1593" s="6">
        <v>46342</v>
      </c>
      <c r="L1593" s="6" t="s">
        <v>28</v>
      </c>
      <c r="M1593" s="6" t="s">
        <v>29</v>
      </c>
      <c r="N1593" t="s">
        <v>23</v>
      </c>
      <c r="O1593" t="s">
        <v>18</v>
      </c>
    </row>
    <row r="1594" spans="1:15" x14ac:dyDescent="0.45">
      <c r="A1594">
        <v>66439958</v>
      </c>
      <c r="B1594" s="4">
        <v>44012</v>
      </c>
      <c r="C1594">
        <v>7303209</v>
      </c>
      <c r="D1594">
        <v>12495</v>
      </c>
      <c r="E1594" t="s">
        <v>201</v>
      </c>
      <c r="F1594" t="s">
        <v>151</v>
      </c>
      <c r="G1594" t="s">
        <v>155</v>
      </c>
      <c r="H1594">
        <v>3</v>
      </c>
      <c r="I1594" s="5">
        <v>264.69747899159665</v>
      </c>
      <c r="J1594" s="5">
        <f t="shared" si="24"/>
        <v>794.09243697478996</v>
      </c>
      <c r="K1594" s="6">
        <v>46342</v>
      </c>
      <c r="L1594" s="6" t="s">
        <v>28</v>
      </c>
      <c r="M1594" s="6" t="s">
        <v>29</v>
      </c>
      <c r="N1594" t="s">
        <v>23</v>
      </c>
      <c r="O1594" t="s">
        <v>18</v>
      </c>
    </row>
    <row r="1595" spans="1:15" x14ac:dyDescent="0.45">
      <c r="A1595">
        <v>66439958</v>
      </c>
      <c r="B1595" s="4">
        <v>44012</v>
      </c>
      <c r="C1595">
        <v>7303209</v>
      </c>
      <c r="D1595">
        <v>12725</v>
      </c>
      <c r="E1595" t="s">
        <v>220</v>
      </c>
      <c r="F1595" t="s">
        <v>151</v>
      </c>
      <c r="G1595" t="s">
        <v>154</v>
      </c>
      <c r="H1595">
        <v>3</v>
      </c>
      <c r="I1595" s="5">
        <v>263.85714285714289</v>
      </c>
      <c r="J1595" s="5">
        <f t="shared" si="24"/>
        <v>791.57142857142867</v>
      </c>
      <c r="K1595" s="6">
        <v>46342</v>
      </c>
      <c r="L1595" s="6" t="s">
        <v>28</v>
      </c>
      <c r="M1595" s="6" t="s">
        <v>29</v>
      </c>
      <c r="N1595" t="s">
        <v>23</v>
      </c>
      <c r="O1595" t="s">
        <v>18</v>
      </c>
    </row>
    <row r="1596" spans="1:15" x14ac:dyDescent="0.45">
      <c r="A1596">
        <v>43963767</v>
      </c>
      <c r="B1596" s="4">
        <v>44012</v>
      </c>
      <c r="C1596">
        <v>5650253</v>
      </c>
      <c r="D1596">
        <v>13363</v>
      </c>
      <c r="E1596" t="s">
        <v>213</v>
      </c>
      <c r="F1596" t="s">
        <v>152</v>
      </c>
      <c r="G1596" t="s">
        <v>154</v>
      </c>
      <c r="H1596">
        <v>2</v>
      </c>
      <c r="I1596" s="5">
        <v>116.79831932773111</v>
      </c>
      <c r="J1596" s="5">
        <f t="shared" si="24"/>
        <v>233.59663865546221</v>
      </c>
      <c r="K1596" s="6">
        <v>23923</v>
      </c>
      <c r="L1596" s="6" t="s">
        <v>19</v>
      </c>
      <c r="M1596" s="6" t="s">
        <v>47</v>
      </c>
      <c r="N1596" t="s">
        <v>32</v>
      </c>
      <c r="O1596" t="s">
        <v>16</v>
      </c>
    </row>
    <row r="1597" spans="1:15" x14ac:dyDescent="0.45">
      <c r="A1597">
        <v>78056784</v>
      </c>
      <c r="B1597" s="4">
        <v>44011</v>
      </c>
      <c r="C1597">
        <v>9545701</v>
      </c>
      <c r="D1597">
        <v>12153</v>
      </c>
      <c r="E1597" t="s">
        <v>230</v>
      </c>
      <c r="F1597" t="s">
        <v>151</v>
      </c>
      <c r="G1597" t="s">
        <v>154</v>
      </c>
      <c r="H1597">
        <v>2</v>
      </c>
      <c r="I1597" s="5">
        <v>247.89075630252103</v>
      </c>
      <c r="J1597" s="5">
        <f t="shared" si="24"/>
        <v>495.78151260504205</v>
      </c>
      <c r="K1597" s="6">
        <v>89597</v>
      </c>
      <c r="L1597" s="6" t="s">
        <v>13</v>
      </c>
      <c r="M1597" s="6" t="s">
        <v>14</v>
      </c>
      <c r="N1597" t="s">
        <v>32</v>
      </c>
      <c r="O1597" t="s">
        <v>18</v>
      </c>
    </row>
    <row r="1598" spans="1:15" x14ac:dyDescent="0.45">
      <c r="A1598">
        <v>37602738</v>
      </c>
      <c r="B1598" s="4">
        <v>44011</v>
      </c>
      <c r="C1598">
        <v>5336763</v>
      </c>
      <c r="D1598">
        <v>10331</v>
      </c>
      <c r="E1598" t="s">
        <v>188</v>
      </c>
      <c r="F1598" t="s">
        <v>174</v>
      </c>
      <c r="G1598" t="s">
        <v>154</v>
      </c>
      <c r="H1598">
        <v>2</v>
      </c>
      <c r="I1598" s="5">
        <v>141.16806722689077</v>
      </c>
      <c r="J1598" s="5">
        <f t="shared" si="24"/>
        <v>282.33613445378154</v>
      </c>
      <c r="K1598" s="6">
        <v>26169</v>
      </c>
      <c r="L1598" s="6" t="s">
        <v>19</v>
      </c>
      <c r="M1598" s="6" t="s">
        <v>20</v>
      </c>
      <c r="N1598" t="s">
        <v>32</v>
      </c>
      <c r="O1598" t="s">
        <v>16</v>
      </c>
    </row>
    <row r="1599" spans="1:15" x14ac:dyDescent="0.45">
      <c r="A1599">
        <v>33317992</v>
      </c>
      <c r="B1599" s="4">
        <v>44011</v>
      </c>
      <c r="C1599">
        <v>6631864</v>
      </c>
      <c r="D1599">
        <v>12735</v>
      </c>
      <c r="E1599" t="s">
        <v>231</v>
      </c>
      <c r="F1599" t="s">
        <v>151</v>
      </c>
      <c r="G1599" t="s">
        <v>155</v>
      </c>
      <c r="H1599">
        <v>3</v>
      </c>
      <c r="I1599" s="5">
        <v>268.05882352941177</v>
      </c>
      <c r="J1599" s="5">
        <f t="shared" si="24"/>
        <v>804.17647058823536</v>
      </c>
      <c r="K1599" s="6">
        <v>56410</v>
      </c>
      <c r="L1599" s="6" t="s">
        <v>28</v>
      </c>
      <c r="M1599" s="6" t="s">
        <v>36</v>
      </c>
      <c r="N1599" t="s">
        <v>32</v>
      </c>
      <c r="O1599" t="s">
        <v>16</v>
      </c>
    </row>
    <row r="1600" spans="1:15" x14ac:dyDescent="0.45">
      <c r="A1600">
        <v>55375333</v>
      </c>
      <c r="B1600" s="4">
        <v>44010</v>
      </c>
      <c r="C1600">
        <v>9573617</v>
      </c>
      <c r="D1600">
        <v>12098</v>
      </c>
      <c r="E1600" t="s">
        <v>212</v>
      </c>
      <c r="F1600" t="s">
        <v>151</v>
      </c>
      <c r="G1600" t="s">
        <v>154</v>
      </c>
      <c r="H1600">
        <v>3</v>
      </c>
      <c r="I1600" s="5">
        <v>257.97478991596643</v>
      </c>
      <c r="J1600" s="5">
        <f t="shared" si="24"/>
        <v>773.92436974789928</v>
      </c>
      <c r="K1600" s="6">
        <v>45879</v>
      </c>
      <c r="L1600" s="6" t="s">
        <v>28</v>
      </c>
      <c r="M1600" s="6" t="s">
        <v>29</v>
      </c>
      <c r="N1600" t="s">
        <v>32</v>
      </c>
      <c r="O1600" t="s">
        <v>16</v>
      </c>
    </row>
    <row r="1601" spans="1:15" x14ac:dyDescent="0.45">
      <c r="A1601">
        <v>11353482</v>
      </c>
      <c r="B1601" s="4">
        <v>44010</v>
      </c>
      <c r="C1601">
        <v>9426448</v>
      </c>
      <c r="D1601">
        <v>11518</v>
      </c>
      <c r="E1601" t="s">
        <v>216</v>
      </c>
      <c r="F1601" t="s">
        <v>150</v>
      </c>
      <c r="G1601" t="s">
        <v>154</v>
      </c>
      <c r="H1601">
        <v>2</v>
      </c>
      <c r="I1601" s="5">
        <v>63.016806722689076</v>
      </c>
      <c r="J1601" s="5">
        <f t="shared" si="24"/>
        <v>126.03361344537815</v>
      </c>
      <c r="K1601" s="6">
        <v>15936</v>
      </c>
      <c r="L1601" s="6" t="s">
        <v>21</v>
      </c>
      <c r="M1601" s="6" t="s">
        <v>31</v>
      </c>
      <c r="N1601" t="s">
        <v>17</v>
      </c>
      <c r="O1601" t="s">
        <v>16</v>
      </c>
    </row>
    <row r="1602" spans="1:15" x14ac:dyDescent="0.45">
      <c r="A1602">
        <v>11353482</v>
      </c>
      <c r="B1602" s="4">
        <v>44010</v>
      </c>
      <c r="C1602">
        <v>9426448</v>
      </c>
      <c r="D1602">
        <v>12495</v>
      </c>
      <c r="E1602" t="s">
        <v>201</v>
      </c>
      <c r="F1602" t="s">
        <v>151</v>
      </c>
      <c r="G1602" t="s">
        <v>155</v>
      </c>
      <c r="H1602">
        <v>3</v>
      </c>
      <c r="I1602" s="5">
        <v>264.69747899159665</v>
      </c>
      <c r="J1602" s="5">
        <f t="shared" ref="J1602:J1665" si="25">H1602*I1602</f>
        <v>794.09243697478996</v>
      </c>
      <c r="K1602" s="6">
        <v>15936</v>
      </c>
      <c r="L1602" s="6" t="s">
        <v>21</v>
      </c>
      <c r="M1602" s="6" t="s">
        <v>31</v>
      </c>
      <c r="N1602" t="s">
        <v>17</v>
      </c>
      <c r="O1602" t="s">
        <v>16</v>
      </c>
    </row>
    <row r="1603" spans="1:15" x14ac:dyDescent="0.45">
      <c r="A1603">
        <v>11353482</v>
      </c>
      <c r="B1603" s="4">
        <v>44010</v>
      </c>
      <c r="C1603">
        <v>9426448</v>
      </c>
      <c r="D1603">
        <v>13685</v>
      </c>
      <c r="E1603" t="s">
        <v>181</v>
      </c>
      <c r="F1603" t="s">
        <v>152</v>
      </c>
      <c r="G1603" t="s">
        <v>155</v>
      </c>
      <c r="H1603">
        <v>2</v>
      </c>
      <c r="I1603" s="5">
        <v>122.68067226890757</v>
      </c>
      <c r="J1603" s="5">
        <f t="shared" si="25"/>
        <v>245.36134453781514</v>
      </c>
      <c r="K1603" s="6">
        <v>15936</v>
      </c>
      <c r="L1603" s="6" t="s">
        <v>21</v>
      </c>
      <c r="M1603" s="6" t="s">
        <v>31</v>
      </c>
      <c r="N1603" t="s">
        <v>17</v>
      </c>
      <c r="O1603" t="s">
        <v>16</v>
      </c>
    </row>
    <row r="1604" spans="1:15" x14ac:dyDescent="0.45">
      <c r="A1604">
        <v>86174310</v>
      </c>
      <c r="B1604" s="4">
        <v>44009</v>
      </c>
      <c r="C1604">
        <v>2078942</v>
      </c>
      <c r="D1604">
        <v>11036</v>
      </c>
      <c r="E1604" t="s">
        <v>227</v>
      </c>
      <c r="F1604" t="s">
        <v>150</v>
      </c>
      <c r="G1604" t="s">
        <v>155</v>
      </c>
      <c r="H1604">
        <v>3</v>
      </c>
      <c r="I1604" s="5">
        <v>68.058823529411768</v>
      </c>
      <c r="J1604" s="5">
        <f t="shared" si="25"/>
        <v>204.1764705882353</v>
      </c>
      <c r="K1604" s="6" t="s">
        <v>72</v>
      </c>
      <c r="L1604" s="6" t="s">
        <v>21</v>
      </c>
      <c r="M1604" s="6" t="s">
        <v>25</v>
      </c>
      <c r="N1604" t="s">
        <v>32</v>
      </c>
      <c r="O1604" t="s">
        <v>18</v>
      </c>
    </row>
    <row r="1605" spans="1:15" x14ac:dyDescent="0.45">
      <c r="A1605">
        <v>86174310</v>
      </c>
      <c r="B1605" s="4">
        <v>44009</v>
      </c>
      <c r="C1605">
        <v>2078942</v>
      </c>
      <c r="D1605">
        <v>12430</v>
      </c>
      <c r="E1605" t="s">
        <v>186</v>
      </c>
      <c r="F1605" t="s">
        <v>151</v>
      </c>
      <c r="G1605" t="s">
        <v>155</v>
      </c>
      <c r="H1605">
        <v>3</v>
      </c>
      <c r="I1605" s="5">
        <v>256.29411764705884</v>
      </c>
      <c r="J1605" s="5">
        <f t="shared" si="25"/>
        <v>768.88235294117658</v>
      </c>
      <c r="K1605" s="6" t="s">
        <v>72</v>
      </c>
      <c r="L1605" s="6" t="s">
        <v>21</v>
      </c>
      <c r="M1605" s="6" t="s">
        <v>25</v>
      </c>
      <c r="N1605" t="s">
        <v>32</v>
      </c>
      <c r="O1605" t="s">
        <v>18</v>
      </c>
    </row>
    <row r="1606" spans="1:15" x14ac:dyDescent="0.45">
      <c r="A1606">
        <v>86174310</v>
      </c>
      <c r="B1606" s="4">
        <v>44009</v>
      </c>
      <c r="C1606">
        <v>2078942</v>
      </c>
      <c r="D1606">
        <v>13699</v>
      </c>
      <c r="E1606" t="s">
        <v>223</v>
      </c>
      <c r="F1606" t="s">
        <v>152</v>
      </c>
      <c r="G1606" t="s">
        <v>155</v>
      </c>
      <c r="H1606">
        <v>2</v>
      </c>
      <c r="I1606" s="5">
        <v>119.31932773109244</v>
      </c>
      <c r="J1606" s="5">
        <f t="shared" si="25"/>
        <v>238.63865546218489</v>
      </c>
      <c r="K1606" s="6" t="s">
        <v>72</v>
      </c>
      <c r="L1606" s="6" t="s">
        <v>21</v>
      </c>
      <c r="M1606" s="6" t="s">
        <v>25</v>
      </c>
      <c r="N1606" t="s">
        <v>32</v>
      </c>
      <c r="O1606" t="s">
        <v>18</v>
      </c>
    </row>
    <row r="1607" spans="1:15" x14ac:dyDescent="0.45">
      <c r="A1607">
        <v>84110089</v>
      </c>
      <c r="B1607" s="4">
        <v>44009</v>
      </c>
      <c r="C1607">
        <v>1453427</v>
      </c>
      <c r="D1607">
        <v>10828</v>
      </c>
      <c r="E1607" t="s">
        <v>190</v>
      </c>
      <c r="F1607" t="s">
        <v>174</v>
      </c>
      <c r="G1607" t="s">
        <v>154</v>
      </c>
      <c r="H1607">
        <v>3</v>
      </c>
      <c r="I1607" s="5">
        <v>136.96638655462186</v>
      </c>
      <c r="J1607" s="5">
        <f t="shared" si="25"/>
        <v>410.89915966386559</v>
      </c>
      <c r="K1607" s="6">
        <v>16835</v>
      </c>
      <c r="L1607" s="6" t="s">
        <v>21</v>
      </c>
      <c r="M1607" s="6" t="s">
        <v>31</v>
      </c>
      <c r="N1607" t="s">
        <v>17</v>
      </c>
      <c r="O1607" t="s">
        <v>18</v>
      </c>
    </row>
    <row r="1608" spans="1:15" x14ac:dyDescent="0.45">
      <c r="A1608">
        <v>84110089</v>
      </c>
      <c r="B1608" s="4">
        <v>44009</v>
      </c>
      <c r="C1608">
        <v>1453427</v>
      </c>
      <c r="D1608">
        <v>10561</v>
      </c>
      <c r="E1608" t="s">
        <v>194</v>
      </c>
      <c r="F1608" t="s">
        <v>174</v>
      </c>
      <c r="G1608" t="s">
        <v>154</v>
      </c>
      <c r="H1608">
        <v>3</v>
      </c>
      <c r="I1608" s="5">
        <v>133.60504201680675</v>
      </c>
      <c r="J1608" s="5">
        <f t="shared" si="25"/>
        <v>400.81512605042025</v>
      </c>
      <c r="K1608" s="6">
        <v>16835</v>
      </c>
      <c r="L1608" s="6" t="s">
        <v>21</v>
      </c>
      <c r="M1608" s="6" t="s">
        <v>31</v>
      </c>
      <c r="N1608" t="s">
        <v>17</v>
      </c>
      <c r="O1608" t="s">
        <v>18</v>
      </c>
    </row>
    <row r="1609" spans="1:15" x14ac:dyDescent="0.45">
      <c r="A1609">
        <v>84110089</v>
      </c>
      <c r="B1609" s="4">
        <v>44009</v>
      </c>
      <c r="C1609">
        <v>1453427</v>
      </c>
      <c r="D1609">
        <v>13583</v>
      </c>
      <c r="E1609" t="s">
        <v>184</v>
      </c>
      <c r="F1609" t="s">
        <v>152</v>
      </c>
      <c r="G1609" t="s">
        <v>154</v>
      </c>
      <c r="H1609">
        <v>2</v>
      </c>
      <c r="I1609" s="5">
        <v>110.07563025210085</v>
      </c>
      <c r="J1609" s="5">
        <f t="shared" si="25"/>
        <v>220.1512605042017</v>
      </c>
      <c r="K1609" s="6">
        <v>16835</v>
      </c>
      <c r="L1609" s="6" t="s">
        <v>21</v>
      </c>
      <c r="M1609" s="6" t="s">
        <v>31</v>
      </c>
      <c r="N1609" t="s">
        <v>17</v>
      </c>
      <c r="O1609" t="s">
        <v>18</v>
      </c>
    </row>
    <row r="1610" spans="1:15" x14ac:dyDescent="0.45">
      <c r="A1610">
        <v>22476237</v>
      </c>
      <c r="B1610" s="4">
        <v>44009</v>
      </c>
      <c r="C1610">
        <v>4101518</v>
      </c>
      <c r="D1610">
        <v>12735</v>
      </c>
      <c r="E1610" t="s">
        <v>231</v>
      </c>
      <c r="F1610" t="s">
        <v>151</v>
      </c>
      <c r="G1610" t="s">
        <v>155</v>
      </c>
      <c r="H1610">
        <v>2</v>
      </c>
      <c r="I1610" s="5">
        <v>268.05882352941177</v>
      </c>
      <c r="J1610" s="5">
        <f t="shared" si="25"/>
        <v>536.11764705882354</v>
      </c>
      <c r="K1610" s="6">
        <v>14793</v>
      </c>
      <c r="L1610" s="6" t="s">
        <v>21</v>
      </c>
      <c r="M1610" s="6" t="s">
        <v>31</v>
      </c>
      <c r="N1610" t="s">
        <v>17</v>
      </c>
      <c r="O1610" t="s">
        <v>16</v>
      </c>
    </row>
    <row r="1611" spans="1:15" x14ac:dyDescent="0.45">
      <c r="A1611">
        <v>17506900</v>
      </c>
      <c r="B1611" s="4">
        <v>44009</v>
      </c>
      <c r="C1611">
        <v>2867290</v>
      </c>
      <c r="D1611">
        <v>10722</v>
      </c>
      <c r="E1611" t="s">
        <v>192</v>
      </c>
      <c r="F1611" t="s">
        <v>174</v>
      </c>
      <c r="G1611" t="s">
        <v>154</v>
      </c>
      <c r="H1611">
        <v>3</v>
      </c>
      <c r="I1611" s="5">
        <v>136.96638655462186</v>
      </c>
      <c r="J1611" s="5">
        <f t="shared" si="25"/>
        <v>410.89915966386559</v>
      </c>
      <c r="K1611" s="6">
        <v>63505</v>
      </c>
      <c r="L1611" s="6" t="s">
        <v>28</v>
      </c>
      <c r="M1611" s="6" t="s">
        <v>39</v>
      </c>
      <c r="N1611" t="s">
        <v>15</v>
      </c>
      <c r="O1611" t="s">
        <v>16</v>
      </c>
    </row>
    <row r="1612" spans="1:15" x14ac:dyDescent="0.45">
      <c r="A1612">
        <v>32290115</v>
      </c>
      <c r="B1612" s="4">
        <v>44008</v>
      </c>
      <c r="C1612">
        <v>1489500</v>
      </c>
      <c r="D1612">
        <v>12899</v>
      </c>
      <c r="E1612" t="s">
        <v>177</v>
      </c>
      <c r="F1612" t="s">
        <v>151</v>
      </c>
      <c r="G1612" t="s">
        <v>155</v>
      </c>
      <c r="H1612">
        <v>1</v>
      </c>
      <c r="I1612" s="5">
        <v>268.05882352941177</v>
      </c>
      <c r="J1612" s="5">
        <f t="shared" si="25"/>
        <v>268.05882352941177</v>
      </c>
      <c r="K1612" s="6">
        <v>92670</v>
      </c>
      <c r="L1612" s="6" t="s">
        <v>13</v>
      </c>
      <c r="M1612" s="6" t="s">
        <v>27</v>
      </c>
      <c r="N1612" t="s">
        <v>32</v>
      </c>
      <c r="O1612" t="s">
        <v>16</v>
      </c>
    </row>
    <row r="1613" spans="1:15" x14ac:dyDescent="0.45">
      <c r="A1613">
        <v>44175975</v>
      </c>
      <c r="B1613" s="4">
        <v>44008</v>
      </c>
      <c r="C1613">
        <v>3667626</v>
      </c>
      <c r="D1613">
        <v>10181</v>
      </c>
      <c r="E1613" t="s">
        <v>189</v>
      </c>
      <c r="F1613" t="s">
        <v>174</v>
      </c>
      <c r="G1613" t="s">
        <v>154</v>
      </c>
      <c r="H1613">
        <v>3</v>
      </c>
      <c r="I1613" s="5">
        <v>134.44537815126051</v>
      </c>
      <c r="J1613" s="5">
        <f t="shared" si="25"/>
        <v>403.33613445378154</v>
      </c>
      <c r="K1613" s="6">
        <v>56751</v>
      </c>
      <c r="L1613" s="6" t="s">
        <v>28</v>
      </c>
      <c r="M1613" s="6" t="s">
        <v>36</v>
      </c>
      <c r="N1613" t="s">
        <v>17</v>
      </c>
      <c r="O1613" t="s">
        <v>16</v>
      </c>
    </row>
    <row r="1614" spans="1:15" x14ac:dyDescent="0.45">
      <c r="A1614">
        <v>44175975</v>
      </c>
      <c r="B1614" s="4">
        <v>44008</v>
      </c>
      <c r="C1614">
        <v>3667626</v>
      </c>
      <c r="D1614">
        <v>13337</v>
      </c>
      <c r="E1614" t="s">
        <v>198</v>
      </c>
      <c r="F1614" t="s">
        <v>152</v>
      </c>
      <c r="G1614" t="s">
        <v>154</v>
      </c>
      <c r="H1614">
        <v>3</v>
      </c>
      <c r="I1614" s="5">
        <v>118.47899159663866</v>
      </c>
      <c r="J1614" s="5">
        <f t="shared" si="25"/>
        <v>355.43697478991601</v>
      </c>
      <c r="K1614" s="6">
        <v>56751</v>
      </c>
      <c r="L1614" s="6" t="s">
        <v>28</v>
      </c>
      <c r="M1614" s="6" t="s">
        <v>36</v>
      </c>
      <c r="N1614" t="s">
        <v>17</v>
      </c>
      <c r="O1614" t="s">
        <v>16</v>
      </c>
    </row>
    <row r="1615" spans="1:15" x14ac:dyDescent="0.45">
      <c r="A1615">
        <v>44175975</v>
      </c>
      <c r="B1615" s="4">
        <v>44008</v>
      </c>
      <c r="C1615">
        <v>3667626</v>
      </c>
      <c r="D1615">
        <v>13071</v>
      </c>
      <c r="E1615" t="s">
        <v>180</v>
      </c>
      <c r="F1615" t="s">
        <v>152</v>
      </c>
      <c r="G1615" t="s">
        <v>154</v>
      </c>
      <c r="H1615">
        <v>3</v>
      </c>
      <c r="I1615" s="5">
        <v>122.68067226890757</v>
      </c>
      <c r="J1615" s="5">
        <f t="shared" si="25"/>
        <v>368.0420168067227</v>
      </c>
      <c r="K1615" s="6">
        <v>56751</v>
      </c>
      <c r="L1615" s="6" t="s">
        <v>28</v>
      </c>
      <c r="M1615" s="6" t="s">
        <v>36</v>
      </c>
      <c r="N1615" t="s">
        <v>17</v>
      </c>
      <c r="O1615" t="s">
        <v>16</v>
      </c>
    </row>
    <row r="1616" spans="1:15" x14ac:dyDescent="0.45">
      <c r="A1616">
        <v>32290115</v>
      </c>
      <c r="B1616" s="4">
        <v>44008</v>
      </c>
      <c r="C1616">
        <v>1489500</v>
      </c>
      <c r="D1616">
        <v>11310</v>
      </c>
      <c r="E1616" t="s">
        <v>211</v>
      </c>
      <c r="F1616" t="s">
        <v>150</v>
      </c>
      <c r="G1616" t="s">
        <v>154</v>
      </c>
      <c r="H1616">
        <v>3</v>
      </c>
      <c r="I1616" s="5">
        <v>71.420168067226896</v>
      </c>
      <c r="J1616" s="5">
        <f t="shared" si="25"/>
        <v>214.2605042016807</v>
      </c>
      <c r="K1616" s="6">
        <v>92670</v>
      </c>
      <c r="L1616" s="6" t="s">
        <v>13</v>
      </c>
      <c r="M1616" s="6" t="s">
        <v>27</v>
      </c>
      <c r="N1616" t="s">
        <v>32</v>
      </c>
      <c r="O1616" t="s">
        <v>16</v>
      </c>
    </row>
    <row r="1617" spans="1:15" x14ac:dyDescent="0.45">
      <c r="A1617">
        <v>32290115</v>
      </c>
      <c r="B1617" s="4">
        <v>44008</v>
      </c>
      <c r="C1617">
        <v>1489500</v>
      </c>
      <c r="D1617">
        <v>11518</v>
      </c>
      <c r="E1617" t="s">
        <v>216</v>
      </c>
      <c r="F1617" t="s">
        <v>150</v>
      </c>
      <c r="G1617" t="s">
        <v>154</v>
      </c>
      <c r="H1617">
        <v>2</v>
      </c>
      <c r="I1617" s="5">
        <v>63.016806722689076</v>
      </c>
      <c r="J1617" s="5">
        <f t="shared" si="25"/>
        <v>126.03361344537815</v>
      </c>
      <c r="K1617" s="6">
        <v>92670</v>
      </c>
      <c r="L1617" s="6" t="s">
        <v>13</v>
      </c>
      <c r="M1617" s="6" t="s">
        <v>27</v>
      </c>
      <c r="N1617" t="s">
        <v>32</v>
      </c>
      <c r="O1617" t="s">
        <v>16</v>
      </c>
    </row>
    <row r="1618" spans="1:15" x14ac:dyDescent="0.45">
      <c r="A1618">
        <v>41449360</v>
      </c>
      <c r="B1618" s="4">
        <v>44007</v>
      </c>
      <c r="C1618">
        <v>7723207</v>
      </c>
      <c r="D1618">
        <v>12098</v>
      </c>
      <c r="E1618" t="s">
        <v>212</v>
      </c>
      <c r="F1618" t="s">
        <v>151</v>
      </c>
      <c r="G1618" t="s">
        <v>154</v>
      </c>
      <c r="H1618">
        <v>3</v>
      </c>
      <c r="I1618" s="5">
        <v>257.97478991596643</v>
      </c>
      <c r="J1618" s="5">
        <f t="shared" si="25"/>
        <v>773.92436974789928</v>
      </c>
      <c r="K1618" s="6">
        <v>99830</v>
      </c>
      <c r="L1618" s="6" t="s">
        <v>21</v>
      </c>
      <c r="M1618" s="6" t="s">
        <v>22</v>
      </c>
      <c r="N1618" t="s">
        <v>17</v>
      </c>
      <c r="O1618" t="s">
        <v>16</v>
      </c>
    </row>
    <row r="1619" spans="1:15" x14ac:dyDescent="0.45">
      <c r="A1619">
        <v>41449360</v>
      </c>
      <c r="B1619" s="4">
        <v>44007</v>
      </c>
      <c r="C1619">
        <v>7723207</v>
      </c>
      <c r="D1619">
        <v>13651</v>
      </c>
      <c r="E1619" t="s">
        <v>197</v>
      </c>
      <c r="F1619" t="s">
        <v>152</v>
      </c>
      <c r="G1619" t="s">
        <v>154</v>
      </c>
      <c r="H1619">
        <v>2</v>
      </c>
      <c r="I1619" s="5">
        <v>112.5966386554622</v>
      </c>
      <c r="J1619" s="5">
        <f t="shared" si="25"/>
        <v>225.1932773109244</v>
      </c>
      <c r="K1619" s="6">
        <v>99830</v>
      </c>
      <c r="L1619" s="6" t="s">
        <v>21</v>
      </c>
      <c r="M1619" s="6" t="s">
        <v>22</v>
      </c>
      <c r="N1619" t="s">
        <v>17</v>
      </c>
      <c r="O1619" t="s">
        <v>16</v>
      </c>
    </row>
    <row r="1620" spans="1:15" x14ac:dyDescent="0.45">
      <c r="A1620">
        <v>41449360</v>
      </c>
      <c r="B1620" s="4">
        <v>44007</v>
      </c>
      <c r="C1620">
        <v>7723207</v>
      </c>
      <c r="D1620">
        <v>13230</v>
      </c>
      <c r="E1620" t="s">
        <v>207</v>
      </c>
      <c r="F1620" t="s">
        <v>152</v>
      </c>
      <c r="G1620" t="s">
        <v>155</v>
      </c>
      <c r="H1620">
        <v>3</v>
      </c>
      <c r="I1620" s="5">
        <v>112.5966386554622</v>
      </c>
      <c r="J1620" s="5">
        <f t="shared" si="25"/>
        <v>337.78991596638662</v>
      </c>
      <c r="K1620" s="6">
        <v>99830</v>
      </c>
      <c r="L1620" s="6" t="s">
        <v>21</v>
      </c>
      <c r="M1620" s="6" t="s">
        <v>22</v>
      </c>
      <c r="N1620" t="s">
        <v>17</v>
      </c>
      <c r="O1620" t="s">
        <v>16</v>
      </c>
    </row>
    <row r="1621" spans="1:15" x14ac:dyDescent="0.45">
      <c r="A1621">
        <v>35104004</v>
      </c>
      <c r="B1621" s="4">
        <v>44007</v>
      </c>
      <c r="C1621">
        <v>3354841</v>
      </c>
      <c r="D1621">
        <v>11561</v>
      </c>
      <c r="E1621" t="s">
        <v>187</v>
      </c>
      <c r="F1621" t="s">
        <v>150</v>
      </c>
      <c r="G1621" t="s">
        <v>154</v>
      </c>
      <c r="H1621">
        <v>3</v>
      </c>
      <c r="I1621" s="5">
        <v>66.378151260504197</v>
      </c>
      <c r="J1621" s="5">
        <f t="shared" si="25"/>
        <v>199.1344537815126</v>
      </c>
      <c r="K1621" s="6">
        <v>98574</v>
      </c>
      <c r="L1621" s="6" t="s">
        <v>21</v>
      </c>
      <c r="M1621" s="6" t="s">
        <v>22</v>
      </c>
      <c r="N1621" t="s">
        <v>23</v>
      </c>
      <c r="O1621" t="s">
        <v>16</v>
      </c>
    </row>
    <row r="1622" spans="1:15" x14ac:dyDescent="0.45">
      <c r="A1622">
        <v>35104004</v>
      </c>
      <c r="B1622" s="4">
        <v>44007</v>
      </c>
      <c r="C1622">
        <v>3354841</v>
      </c>
      <c r="D1622">
        <v>13230</v>
      </c>
      <c r="E1622" t="s">
        <v>207</v>
      </c>
      <c r="F1622" t="s">
        <v>152</v>
      </c>
      <c r="G1622" t="s">
        <v>155</v>
      </c>
      <c r="H1622">
        <v>3</v>
      </c>
      <c r="I1622" s="5">
        <v>112.5966386554622</v>
      </c>
      <c r="J1622" s="5">
        <f t="shared" si="25"/>
        <v>337.78991596638662</v>
      </c>
      <c r="K1622" s="6">
        <v>98574</v>
      </c>
      <c r="L1622" s="6" t="s">
        <v>21</v>
      </c>
      <c r="M1622" s="6" t="s">
        <v>22</v>
      </c>
      <c r="N1622" t="s">
        <v>23</v>
      </c>
      <c r="O1622" t="s">
        <v>16</v>
      </c>
    </row>
    <row r="1623" spans="1:15" x14ac:dyDescent="0.45">
      <c r="A1623">
        <v>35104004</v>
      </c>
      <c r="B1623" s="4">
        <v>44007</v>
      </c>
      <c r="C1623">
        <v>3354841</v>
      </c>
      <c r="D1623">
        <v>13791</v>
      </c>
      <c r="E1623" t="s">
        <v>179</v>
      </c>
      <c r="F1623" t="s">
        <v>152</v>
      </c>
      <c r="G1623" t="s">
        <v>155</v>
      </c>
      <c r="H1623">
        <v>2</v>
      </c>
      <c r="I1623" s="5">
        <v>125.20168067226892</v>
      </c>
      <c r="J1623" s="5">
        <f t="shared" si="25"/>
        <v>250.40336134453784</v>
      </c>
      <c r="K1623" s="6">
        <v>98574</v>
      </c>
      <c r="L1623" s="6" t="s">
        <v>21</v>
      </c>
      <c r="M1623" s="6" t="s">
        <v>22</v>
      </c>
      <c r="N1623" t="s">
        <v>23</v>
      </c>
      <c r="O1623" t="s">
        <v>16</v>
      </c>
    </row>
    <row r="1624" spans="1:15" x14ac:dyDescent="0.45">
      <c r="A1624">
        <v>91353244</v>
      </c>
      <c r="B1624" s="4">
        <v>44006</v>
      </c>
      <c r="C1624">
        <v>4278527</v>
      </c>
      <c r="D1624">
        <v>12098</v>
      </c>
      <c r="E1624" t="s">
        <v>212</v>
      </c>
      <c r="F1624" t="s">
        <v>151</v>
      </c>
      <c r="G1624" t="s">
        <v>154</v>
      </c>
      <c r="H1624">
        <v>1</v>
      </c>
      <c r="I1624" s="5">
        <v>257.97478991596643</v>
      </c>
      <c r="J1624" s="5">
        <f t="shared" si="25"/>
        <v>257.97478991596643</v>
      </c>
      <c r="K1624" s="6">
        <v>72351</v>
      </c>
      <c r="L1624" s="6" t="s">
        <v>13</v>
      </c>
      <c r="M1624" s="6" t="s">
        <v>14</v>
      </c>
      <c r="N1624" t="s">
        <v>32</v>
      </c>
      <c r="O1624" t="s">
        <v>26</v>
      </c>
    </row>
    <row r="1625" spans="1:15" x14ac:dyDescent="0.45">
      <c r="A1625">
        <v>91353244</v>
      </c>
      <c r="B1625" s="4">
        <v>44006</v>
      </c>
      <c r="C1625">
        <v>4278527</v>
      </c>
      <c r="D1625">
        <v>10181</v>
      </c>
      <c r="E1625" t="s">
        <v>189</v>
      </c>
      <c r="F1625" t="s">
        <v>174</v>
      </c>
      <c r="G1625" t="s">
        <v>154</v>
      </c>
      <c r="H1625">
        <v>3</v>
      </c>
      <c r="I1625" s="5">
        <v>134.44537815126051</v>
      </c>
      <c r="J1625" s="5">
        <f t="shared" si="25"/>
        <v>403.33613445378154</v>
      </c>
      <c r="K1625" s="6">
        <v>72351</v>
      </c>
      <c r="L1625" s="6" t="s">
        <v>13</v>
      </c>
      <c r="M1625" s="6" t="s">
        <v>14</v>
      </c>
      <c r="N1625" t="s">
        <v>32</v>
      </c>
      <c r="O1625" t="s">
        <v>26</v>
      </c>
    </row>
    <row r="1626" spans="1:15" x14ac:dyDescent="0.45">
      <c r="A1626">
        <v>91353244</v>
      </c>
      <c r="B1626" s="4">
        <v>44006</v>
      </c>
      <c r="C1626">
        <v>4278527</v>
      </c>
      <c r="D1626">
        <v>13394</v>
      </c>
      <c r="E1626" t="s">
        <v>214</v>
      </c>
      <c r="F1626" t="s">
        <v>152</v>
      </c>
      <c r="G1626" t="s">
        <v>154</v>
      </c>
      <c r="H1626">
        <v>2</v>
      </c>
      <c r="I1626" s="5">
        <v>123.52100840336136</v>
      </c>
      <c r="J1626" s="5">
        <f t="shared" si="25"/>
        <v>247.04201680672273</v>
      </c>
      <c r="K1626" s="6">
        <v>72351</v>
      </c>
      <c r="L1626" s="6" t="s">
        <v>13</v>
      </c>
      <c r="M1626" s="6" t="s">
        <v>14</v>
      </c>
      <c r="N1626" t="s">
        <v>32</v>
      </c>
      <c r="O1626" t="s">
        <v>26</v>
      </c>
    </row>
    <row r="1627" spans="1:15" x14ac:dyDescent="0.45">
      <c r="A1627">
        <v>91353244</v>
      </c>
      <c r="B1627" s="4">
        <v>44006</v>
      </c>
      <c r="C1627">
        <v>4278527</v>
      </c>
      <c r="D1627">
        <v>13230</v>
      </c>
      <c r="E1627" t="s">
        <v>207</v>
      </c>
      <c r="F1627" t="s">
        <v>152</v>
      </c>
      <c r="G1627" t="s">
        <v>155</v>
      </c>
      <c r="H1627">
        <v>2</v>
      </c>
      <c r="I1627" s="5">
        <v>112.5966386554622</v>
      </c>
      <c r="J1627" s="5">
        <f t="shared" si="25"/>
        <v>225.1932773109244</v>
      </c>
      <c r="K1627" s="6">
        <v>72351</v>
      </c>
      <c r="L1627" s="6" t="s">
        <v>13</v>
      </c>
      <c r="M1627" s="6" t="s">
        <v>14</v>
      </c>
      <c r="N1627" t="s">
        <v>32</v>
      </c>
      <c r="O1627" t="s">
        <v>26</v>
      </c>
    </row>
    <row r="1628" spans="1:15" x14ac:dyDescent="0.45">
      <c r="A1628">
        <v>91353244</v>
      </c>
      <c r="B1628" s="4">
        <v>44006</v>
      </c>
      <c r="C1628">
        <v>4278527</v>
      </c>
      <c r="D1628">
        <v>11518</v>
      </c>
      <c r="E1628" t="s">
        <v>216</v>
      </c>
      <c r="F1628" t="s">
        <v>150</v>
      </c>
      <c r="G1628" t="s">
        <v>154</v>
      </c>
      <c r="H1628">
        <v>3</v>
      </c>
      <c r="I1628" s="5">
        <v>63.016806722689076</v>
      </c>
      <c r="J1628" s="5">
        <f t="shared" si="25"/>
        <v>189.05042016806723</v>
      </c>
      <c r="K1628" s="6">
        <v>72351</v>
      </c>
      <c r="L1628" s="6" t="s">
        <v>13</v>
      </c>
      <c r="M1628" s="6" t="s">
        <v>14</v>
      </c>
      <c r="N1628" t="s">
        <v>32</v>
      </c>
      <c r="O1628" t="s">
        <v>26</v>
      </c>
    </row>
    <row r="1629" spans="1:15" x14ac:dyDescent="0.45">
      <c r="A1629">
        <v>97452672</v>
      </c>
      <c r="B1629" s="4">
        <v>44006</v>
      </c>
      <c r="C1629">
        <v>8234227</v>
      </c>
      <c r="D1629">
        <v>13302</v>
      </c>
      <c r="E1629" t="s">
        <v>203</v>
      </c>
      <c r="F1629" t="s">
        <v>152</v>
      </c>
      <c r="G1629" t="s">
        <v>155</v>
      </c>
      <c r="H1629">
        <v>1</v>
      </c>
      <c r="I1629" s="5">
        <v>121.00000000000001</v>
      </c>
      <c r="J1629" s="5">
        <f t="shared" si="25"/>
        <v>121.00000000000001</v>
      </c>
      <c r="K1629" s="6">
        <v>84494</v>
      </c>
      <c r="L1629" s="6" t="s">
        <v>13</v>
      </c>
      <c r="M1629" s="6" t="s">
        <v>27</v>
      </c>
      <c r="N1629" t="s">
        <v>15</v>
      </c>
      <c r="O1629" t="s">
        <v>57</v>
      </c>
    </row>
    <row r="1630" spans="1:15" x14ac:dyDescent="0.45">
      <c r="A1630">
        <v>96272860</v>
      </c>
      <c r="B1630" s="4">
        <v>44005</v>
      </c>
      <c r="C1630">
        <v>1395608</v>
      </c>
      <c r="D1630">
        <v>12499</v>
      </c>
      <c r="E1630" t="s">
        <v>183</v>
      </c>
      <c r="F1630" t="s">
        <v>151</v>
      </c>
      <c r="G1630" t="s">
        <v>155</v>
      </c>
      <c r="H1630">
        <v>3</v>
      </c>
      <c r="I1630" s="5">
        <v>248.73109243697482</v>
      </c>
      <c r="J1630" s="5">
        <f t="shared" si="25"/>
        <v>746.19327731092449</v>
      </c>
      <c r="K1630" s="6" t="s">
        <v>37</v>
      </c>
      <c r="L1630" s="6" t="s">
        <v>21</v>
      </c>
      <c r="M1630" s="6" t="s">
        <v>25</v>
      </c>
      <c r="N1630" t="s">
        <v>32</v>
      </c>
      <c r="O1630" t="s">
        <v>26</v>
      </c>
    </row>
    <row r="1631" spans="1:15" x14ac:dyDescent="0.45">
      <c r="A1631">
        <v>57038110</v>
      </c>
      <c r="B1631" s="4">
        <v>44005</v>
      </c>
      <c r="C1631">
        <v>1920133</v>
      </c>
      <c r="D1631">
        <v>11081</v>
      </c>
      <c r="E1631" t="s">
        <v>218</v>
      </c>
      <c r="F1631" t="s">
        <v>150</v>
      </c>
      <c r="G1631" t="s">
        <v>155</v>
      </c>
      <c r="H1631">
        <v>2</v>
      </c>
      <c r="I1631" s="5">
        <v>70.579831932773104</v>
      </c>
      <c r="J1631" s="5">
        <f t="shared" si="25"/>
        <v>141.15966386554621</v>
      </c>
      <c r="K1631" s="6">
        <v>48703</v>
      </c>
      <c r="L1631" s="6" t="s">
        <v>28</v>
      </c>
      <c r="M1631" s="6" t="s">
        <v>29</v>
      </c>
      <c r="N1631" t="s">
        <v>23</v>
      </c>
      <c r="O1631" t="s">
        <v>16</v>
      </c>
    </row>
    <row r="1632" spans="1:15" x14ac:dyDescent="0.45">
      <c r="A1632">
        <v>96878751</v>
      </c>
      <c r="B1632" s="4">
        <v>44005</v>
      </c>
      <c r="C1632">
        <v>6278181</v>
      </c>
      <c r="D1632">
        <v>10181</v>
      </c>
      <c r="E1632" t="s">
        <v>189</v>
      </c>
      <c r="F1632" t="s">
        <v>174</v>
      </c>
      <c r="G1632" t="s">
        <v>154</v>
      </c>
      <c r="H1632">
        <v>2</v>
      </c>
      <c r="I1632" s="5">
        <v>134.44537815126051</v>
      </c>
      <c r="J1632" s="5">
        <f t="shared" si="25"/>
        <v>268.89075630252103</v>
      </c>
      <c r="K1632" s="6">
        <v>96317</v>
      </c>
      <c r="L1632" s="6" t="s">
        <v>13</v>
      </c>
      <c r="M1632" s="6" t="s">
        <v>27</v>
      </c>
      <c r="N1632" t="s">
        <v>15</v>
      </c>
      <c r="O1632" t="s">
        <v>57</v>
      </c>
    </row>
    <row r="1633" spans="1:15" x14ac:dyDescent="0.45">
      <c r="A1633">
        <v>48427343</v>
      </c>
      <c r="B1633" s="4">
        <v>44005</v>
      </c>
      <c r="C1633">
        <v>8607632</v>
      </c>
      <c r="D1633">
        <v>12153</v>
      </c>
      <c r="E1633" t="s">
        <v>230</v>
      </c>
      <c r="F1633" t="s">
        <v>151</v>
      </c>
      <c r="G1633" t="s">
        <v>154</v>
      </c>
      <c r="H1633">
        <v>3</v>
      </c>
      <c r="I1633" s="5">
        <v>247.89075630252103</v>
      </c>
      <c r="J1633" s="5">
        <f t="shared" si="25"/>
        <v>743.67226890756308</v>
      </c>
      <c r="K1633" s="6">
        <v>64720</v>
      </c>
      <c r="L1633" s="6" t="s">
        <v>28</v>
      </c>
      <c r="M1633" s="6" t="s">
        <v>39</v>
      </c>
      <c r="N1633" t="s">
        <v>32</v>
      </c>
      <c r="O1633" t="s">
        <v>16</v>
      </c>
    </row>
    <row r="1634" spans="1:15" x14ac:dyDescent="0.45">
      <c r="A1634">
        <v>48427343</v>
      </c>
      <c r="B1634" s="4">
        <v>44005</v>
      </c>
      <c r="C1634">
        <v>8607632</v>
      </c>
      <c r="D1634">
        <v>13337</v>
      </c>
      <c r="E1634" t="s">
        <v>198</v>
      </c>
      <c r="F1634" t="s">
        <v>152</v>
      </c>
      <c r="G1634" t="s">
        <v>154</v>
      </c>
      <c r="H1634">
        <v>2</v>
      </c>
      <c r="I1634" s="5">
        <v>118.47899159663866</v>
      </c>
      <c r="J1634" s="5">
        <f t="shared" si="25"/>
        <v>236.95798319327733</v>
      </c>
      <c r="K1634" s="6">
        <v>64720</v>
      </c>
      <c r="L1634" s="6" t="s">
        <v>28</v>
      </c>
      <c r="M1634" s="6" t="s">
        <v>39</v>
      </c>
      <c r="N1634" t="s">
        <v>32</v>
      </c>
      <c r="O1634" t="s">
        <v>16</v>
      </c>
    </row>
    <row r="1635" spans="1:15" x14ac:dyDescent="0.45">
      <c r="A1635">
        <v>48427343</v>
      </c>
      <c r="B1635" s="4">
        <v>44005</v>
      </c>
      <c r="C1635">
        <v>8607632</v>
      </c>
      <c r="D1635">
        <v>13302</v>
      </c>
      <c r="E1635" t="s">
        <v>203</v>
      </c>
      <c r="F1635" t="s">
        <v>152</v>
      </c>
      <c r="G1635" t="s">
        <v>155</v>
      </c>
      <c r="H1635">
        <v>3</v>
      </c>
      <c r="I1635" s="5">
        <v>121.00000000000001</v>
      </c>
      <c r="J1635" s="5">
        <f t="shared" si="25"/>
        <v>363.00000000000006</v>
      </c>
      <c r="K1635" s="6">
        <v>64720</v>
      </c>
      <c r="L1635" s="6" t="s">
        <v>28</v>
      </c>
      <c r="M1635" s="6" t="s">
        <v>39</v>
      </c>
      <c r="N1635" t="s">
        <v>32</v>
      </c>
      <c r="O1635" t="s">
        <v>16</v>
      </c>
    </row>
    <row r="1636" spans="1:15" x14ac:dyDescent="0.45">
      <c r="A1636">
        <v>40289009</v>
      </c>
      <c r="B1636" s="4">
        <v>44004</v>
      </c>
      <c r="C1636">
        <v>9827211</v>
      </c>
      <c r="D1636">
        <v>10828</v>
      </c>
      <c r="E1636" t="s">
        <v>190</v>
      </c>
      <c r="F1636" t="s">
        <v>174</v>
      </c>
      <c r="G1636" t="s">
        <v>154</v>
      </c>
      <c r="H1636">
        <v>3</v>
      </c>
      <c r="I1636" s="5">
        <v>136.96638655462186</v>
      </c>
      <c r="J1636" s="5">
        <f t="shared" si="25"/>
        <v>410.89915966386559</v>
      </c>
      <c r="K1636" s="6">
        <v>71083</v>
      </c>
      <c r="L1636" s="6" t="s">
        <v>13</v>
      </c>
      <c r="M1636" s="6" t="s">
        <v>14</v>
      </c>
      <c r="N1636" t="s">
        <v>15</v>
      </c>
      <c r="O1636" t="s">
        <v>16</v>
      </c>
    </row>
    <row r="1637" spans="1:15" x14ac:dyDescent="0.45">
      <c r="A1637">
        <v>40289009</v>
      </c>
      <c r="B1637" s="4">
        <v>44004</v>
      </c>
      <c r="C1637">
        <v>9827211</v>
      </c>
      <c r="D1637">
        <v>10339</v>
      </c>
      <c r="E1637" t="s">
        <v>208</v>
      </c>
      <c r="F1637" t="s">
        <v>174</v>
      </c>
      <c r="G1637" t="s">
        <v>155</v>
      </c>
      <c r="H1637">
        <v>3</v>
      </c>
      <c r="I1637" s="5">
        <v>130.24369747899161</v>
      </c>
      <c r="J1637" s="5">
        <f t="shared" si="25"/>
        <v>390.73109243697479</v>
      </c>
      <c r="K1637" s="6">
        <v>71083</v>
      </c>
      <c r="L1637" s="6" t="s">
        <v>13</v>
      </c>
      <c r="M1637" s="6" t="s">
        <v>14</v>
      </c>
      <c r="N1637" t="s">
        <v>15</v>
      </c>
      <c r="O1637" t="s">
        <v>16</v>
      </c>
    </row>
    <row r="1638" spans="1:15" x14ac:dyDescent="0.45">
      <c r="A1638">
        <v>40289009</v>
      </c>
      <c r="B1638" s="4">
        <v>44004</v>
      </c>
      <c r="C1638">
        <v>9827211</v>
      </c>
      <c r="D1638">
        <v>10538</v>
      </c>
      <c r="E1638" t="s">
        <v>226</v>
      </c>
      <c r="F1638" t="s">
        <v>174</v>
      </c>
      <c r="G1638" t="s">
        <v>154</v>
      </c>
      <c r="H1638">
        <v>2</v>
      </c>
      <c r="I1638" s="5">
        <v>130.24369747899161</v>
      </c>
      <c r="J1638" s="5">
        <f t="shared" si="25"/>
        <v>260.48739495798321</v>
      </c>
      <c r="K1638" s="6">
        <v>71083</v>
      </c>
      <c r="L1638" s="6" t="s">
        <v>13</v>
      </c>
      <c r="M1638" s="6" t="s">
        <v>14</v>
      </c>
      <c r="N1638" t="s">
        <v>15</v>
      </c>
      <c r="O1638" t="s">
        <v>16</v>
      </c>
    </row>
    <row r="1639" spans="1:15" x14ac:dyDescent="0.45">
      <c r="A1639">
        <v>68486117</v>
      </c>
      <c r="B1639" s="4">
        <v>44003</v>
      </c>
      <c r="C1639">
        <v>8438471</v>
      </c>
      <c r="D1639">
        <v>12551</v>
      </c>
      <c r="E1639" t="s">
        <v>217</v>
      </c>
      <c r="F1639" t="s">
        <v>151</v>
      </c>
      <c r="G1639" t="s">
        <v>154</v>
      </c>
      <c r="H1639">
        <v>3</v>
      </c>
      <c r="I1639" s="5">
        <v>259.65546218487395</v>
      </c>
      <c r="J1639" s="5">
        <f t="shared" si="25"/>
        <v>778.96638655462186</v>
      </c>
      <c r="K1639" s="6">
        <v>36205</v>
      </c>
      <c r="L1639" s="6" t="s">
        <v>28</v>
      </c>
      <c r="M1639" s="6" t="s">
        <v>39</v>
      </c>
      <c r="N1639" t="s">
        <v>23</v>
      </c>
      <c r="O1639" t="s">
        <v>18</v>
      </c>
    </row>
    <row r="1640" spans="1:15" x14ac:dyDescent="0.45">
      <c r="A1640">
        <v>67590197</v>
      </c>
      <c r="B1640" s="4">
        <v>44003</v>
      </c>
      <c r="C1640">
        <v>3386600</v>
      </c>
      <c r="D1640">
        <v>10352</v>
      </c>
      <c r="E1640" t="s">
        <v>199</v>
      </c>
      <c r="F1640" t="s">
        <v>174</v>
      </c>
      <c r="G1640" t="s">
        <v>154</v>
      </c>
      <c r="H1640">
        <v>2</v>
      </c>
      <c r="I1640" s="5">
        <v>127.72268907563027</v>
      </c>
      <c r="J1640" s="5">
        <f t="shared" si="25"/>
        <v>255.44537815126054</v>
      </c>
      <c r="K1640" s="6">
        <v>17109</v>
      </c>
      <c r="L1640" s="6" t="s">
        <v>19</v>
      </c>
      <c r="M1640" s="6" t="s">
        <v>47</v>
      </c>
      <c r="N1640" t="s">
        <v>23</v>
      </c>
      <c r="O1640" t="s">
        <v>18</v>
      </c>
    </row>
    <row r="1641" spans="1:15" x14ac:dyDescent="0.45">
      <c r="A1641">
        <v>67590197</v>
      </c>
      <c r="B1641" s="4">
        <v>44003</v>
      </c>
      <c r="C1641">
        <v>3386600</v>
      </c>
      <c r="D1641">
        <v>11400</v>
      </c>
      <c r="E1641" t="s">
        <v>204</v>
      </c>
      <c r="F1641" t="s">
        <v>150</v>
      </c>
      <c r="G1641" t="s">
        <v>155</v>
      </c>
      <c r="H1641">
        <v>2</v>
      </c>
      <c r="I1641" s="5">
        <v>63.857142857142854</v>
      </c>
      <c r="J1641" s="5">
        <f t="shared" si="25"/>
        <v>127.71428571428571</v>
      </c>
      <c r="K1641" s="6">
        <v>17109</v>
      </c>
      <c r="L1641" s="6" t="s">
        <v>19</v>
      </c>
      <c r="M1641" s="6" t="s">
        <v>47</v>
      </c>
      <c r="N1641" t="s">
        <v>23</v>
      </c>
      <c r="O1641" t="s">
        <v>18</v>
      </c>
    </row>
    <row r="1642" spans="1:15" x14ac:dyDescent="0.45">
      <c r="A1642">
        <v>67590197</v>
      </c>
      <c r="B1642" s="4">
        <v>44003</v>
      </c>
      <c r="C1642">
        <v>3386600</v>
      </c>
      <c r="D1642">
        <v>12495</v>
      </c>
      <c r="E1642" t="s">
        <v>201</v>
      </c>
      <c r="F1642" t="s">
        <v>151</v>
      </c>
      <c r="G1642" t="s">
        <v>155</v>
      </c>
      <c r="H1642">
        <v>3</v>
      </c>
      <c r="I1642" s="5">
        <v>264.69747899159665</v>
      </c>
      <c r="J1642" s="5">
        <f t="shared" si="25"/>
        <v>794.09243697478996</v>
      </c>
      <c r="K1642" s="6">
        <v>17109</v>
      </c>
      <c r="L1642" s="6" t="s">
        <v>19</v>
      </c>
      <c r="M1642" s="6" t="s">
        <v>47</v>
      </c>
      <c r="N1642" t="s">
        <v>23</v>
      </c>
      <c r="O1642" t="s">
        <v>18</v>
      </c>
    </row>
    <row r="1643" spans="1:15" x14ac:dyDescent="0.45">
      <c r="A1643">
        <v>67590197</v>
      </c>
      <c r="B1643" s="4">
        <v>44003</v>
      </c>
      <c r="C1643">
        <v>3386600</v>
      </c>
      <c r="D1643">
        <v>13699</v>
      </c>
      <c r="E1643" t="s">
        <v>223</v>
      </c>
      <c r="F1643" t="s">
        <v>152</v>
      </c>
      <c r="G1643" t="s">
        <v>155</v>
      </c>
      <c r="H1643">
        <v>2</v>
      </c>
      <c r="I1643" s="5">
        <v>119.31932773109244</v>
      </c>
      <c r="J1643" s="5">
        <f t="shared" si="25"/>
        <v>238.63865546218489</v>
      </c>
      <c r="K1643" s="6">
        <v>17109</v>
      </c>
      <c r="L1643" s="6" t="s">
        <v>19</v>
      </c>
      <c r="M1643" s="6" t="s">
        <v>47</v>
      </c>
      <c r="N1643" t="s">
        <v>23</v>
      </c>
      <c r="O1643" t="s">
        <v>18</v>
      </c>
    </row>
    <row r="1644" spans="1:15" x14ac:dyDescent="0.45">
      <c r="A1644">
        <v>67590197</v>
      </c>
      <c r="B1644" s="4">
        <v>44003</v>
      </c>
      <c r="C1644">
        <v>3386600</v>
      </c>
      <c r="D1644">
        <v>13685</v>
      </c>
      <c r="E1644" t="s">
        <v>181</v>
      </c>
      <c r="F1644" t="s">
        <v>152</v>
      </c>
      <c r="G1644" t="s">
        <v>155</v>
      </c>
      <c r="H1644">
        <v>2</v>
      </c>
      <c r="I1644" s="5">
        <v>122.68067226890757</v>
      </c>
      <c r="J1644" s="5">
        <f t="shared" si="25"/>
        <v>245.36134453781514</v>
      </c>
      <c r="K1644" s="6">
        <v>17109</v>
      </c>
      <c r="L1644" s="6" t="s">
        <v>19</v>
      </c>
      <c r="M1644" s="6" t="s">
        <v>47</v>
      </c>
      <c r="N1644" t="s">
        <v>23</v>
      </c>
      <c r="O1644" t="s">
        <v>18</v>
      </c>
    </row>
    <row r="1645" spans="1:15" x14ac:dyDescent="0.45">
      <c r="A1645">
        <v>52678525</v>
      </c>
      <c r="B1645" s="4">
        <v>44003</v>
      </c>
      <c r="C1645">
        <v>6439380</v>
      </c>
      <c r="D1645">
        <v>11400</v>
      </c>
      <c r="E1645" t="s">
        <v>204</v>
      </c>
      <c r="F1645" t="s">
        <v>150</v>
      </c>
      <c r="G1645" t="s">
        <v>155</v>
      </c>
      <c r="H1645">
        <v>2</v>
      </c>
      <c r="I1645" s="5">
        <v>63.857142857142854</v>
      </c>
      <c r="J1645" s="5">
        <f t="shared" si="25"/>
        <v>127.71428571428571</v>
      </c>
      <c r="K1645" s="6">
        <v>99885</v>
      </c>
      <c r="L1645" s="6" t="s">
        <v>21</v>
      </c>
      <c r="M1645" s="6" t="s">
        <v>22</v>
      </c>
      <c r="N1645" t="s">
        <v>35</v>
      </c>
      <c r="O1645" t="s">
        <v>16</v>
      </c>
    </row>
    <row r="1646" spans="1:15" x14ac:dyDescent="0.45">
      <c r="A1646">
        <v>52678525</v>
      </c>
      <c r="B1646" s="4">
        <v>44003</v>
      </c>
      <c r="C1646">
        <v>6439380</v>
      </c>
      <c r="D1646">
        <v>12551</v>
      </c>
      <c r="E1646" t="s">
        <v>217</v>
      </c>
      <c r="F1646" t="s">
        <v>151</v>
      </c>
      <c r="G1646" t="s">
        <v>154</v>
      </c>
      <c r="H1646">
        <v>2</v>
      </c>
      <c r="I1646" s="5">
        <v>259.65546218487395</v>
      </c>
      <c r="J1646" s="5">
        <f t="shared" si="25"/>
        <v>519.31092436974791</v>
      </c>
      <c r="K1646" s="6">
        <v>99885</v>
      </c>
      <c r="L1646" s="6" t="s">
        <v>21</v>
      </c>
      <c r="M1646" s="6" t="s">
        <v>22</v>
      </c>
      <c r="N1646" t="s">
        <v>35</v>
      </c>
      <c r="O1646" t="s">
        <v>16</v>
      </c>
    </row>
    <row r="1647" spans="1:15" x14ac:dyDescent="0.45">
      <c r="A1647">
        <v>52678525</v>
      </c>
      <c r="B1647" s="4">
        <v>44003</v>
      </c>
      <c r="C1647">
        <v>6439380</v>
      </c>
      <c r="D1647">
        <v>12499</v>
      </c>
      <c r="E1647" t="s">
        <v>183</v>
      </c>
      <c r="F1647" t="s">
        <v>151</v>
      </c>
      <c r="G1647" t="s">
        <v>155</v>
      </c>
      <c r="H1647">
        <v>3</v>
      </c>
      <c r="I1647" s="5">
        <v>248.73109243697482</v>
      </c>
      <c r="J1647" s="5">
        <f t="shared" si="25"/>
        <v>746.19327731092449</v>
      </c>
      <c r="K1647" s="6">
        <v>99885</v>
      </c>
      <c r="L1647" s="6" t="s">
        <v>21</v>
      </c>
      <c r="M1647" s="6" t="s">
        <v>22</v>
      </c>
      <c r="N1647" t="s">
        <v>35</v>
      </c>
      <c r="O1647" t="s">
        <v>16</v>
      </c>
    </row>
    <row r="1648" spans="1:15" x14ac:dyDescent="0.45">
      <c r="A1648">
        <v>95363254</v>
      </c>
      <c r="B1648" s="4">
        <v>44002</v>
      </c>
      <c r="C1648">
        <v>5126653</v>
      </c>
      <c r="D1648">
        <v>12058</v>
      </c>
      <c r="E1648" t="s">
        <v>210</v>
      </c>
      <c r="F1648" t="s">
        <v>151</v>
      </c>
      <c r="G1648" t="s">
        <v>155</v>
      </c>
      <c r="H1648">
        <v>2</v>
      </c>
      <c r="I1648" s="5">
        <v>267.218487394958</v>
      </c>
      <c r="J1648" s="5">
        <f t="shared" si="25"/>
        <v>534.43697478991601</v>
      </c>
      <c r="K1648" s="6">
        <v>24960</v>
      </c>
      <c r="L1648" s="6" t="s">
        <v>19</v>
      </c>
      <c r="M1648" s="6" t="s">
        <v>34</v>
      </c>
      <c r="N1648" t="s">
        <v>15</v>
      </c>
      <c r="O1648" t="s">
        <v>26</v>
      </c>
    </row>
    <row r="1649" spans="1:15" x14ac:dyDescent="0.45">
      <c r="A1649">
        <v>60340162</v>
      </c>
      <c r="B1649" s="4">
        <v>44002</v>
      </c>
      <c r="C1649">
        <v>7174382</v>
      </c>
      <c r="D1649">
        <v>10561</v>
      </c>
      <c r="E1649" t="s">
        <v>194</v>
      </c>
      <c r="F1649" t="s">
        <v>174</v>
      </c>
      <c r="G1649" t="s">
        <v>154</v>
      </c>
      <c r="H1649">
        <v>3</v>
      </c>
      <c r="I1649" s="5">
        <v>133.60504201680675</v>
      </c>
      <c r="J1649" s="5">
        <f t="shared" si="25"/>
        <v>400.81512605042025</v>
      </c>
      <c r="K1649" s="6">
        <v>89415</v>
      </c>
      <c r="L1649" s="6" t="s">
        <v>13</v>
      </c>
      <c r="M1649" s="6" t="s">
        <v>27</v>
      </c>
      <c r="N1649" t="s">
        <v>15</v>
      </c>
      <c r="O1649" t="s">
        <v>16</v>
      </c>
    </row>
    <row r="1650" spans="1:15" x14ac:dyDescent="0.45">
      <c r="A1650">
        <v>73000277</v>
      </c>
      <c r="B1650" s="4">
        <v>44002</v>
      </c>
      <c r="C1650">
        <v>6781403</v>
      </c>
      <c r="D1650">
        <v>10331</v>
      </c>
      <c r="E1650" t="s">
        <v>188</v>
      </c>
      <c r="F1650" t="s">
        <v>174</v>
      </c>
      <c r="G1650" t="s">
        <v>154</v>
      </c>
      <c r="H1650">
        <v>2</v>
      </c>
      <c r="I1650" s="5">
        <v>141.16806722689077</v>
      </c>
      <c r="J1650" s="5">
        <f t="shared" si="25"/>
        <v>282.33613445378154</v>
      </c>
      <c r="K1650" s="6">
        <v>49525</v>
      </c>
      <c r="L1650" s="6" t="s">
        <v>28</v>
      </c>
      <c r="M1650" s="6" t="s">
        <v>29</v>
      </c>
      <c r="N1650" t="s">
        <v>32</v>
      </c>
      <c r="O1650" t="s">
        <v>18</v>
      </c>
    </row>
    <row r="1651" spans="1:15" x14ac:dyDescent="0.45">
      <c r="A1651">
        <v>78660219</v>
      </c>
      <c r="B1651" s="4">
        <v>44002</v>
      </c>
      <c r="C1651">
        <v>2865333</v>
      </c>
      <c r="D1651">
        <v>13685</v>
      </c>
      <c r="E1651" t="s">
        <v>181</v>
      </c>
      <c r="F1651" t="s">
        <v>152</v>
      </c>
      <c r="G1651" t="s">
        <v>155</v>
      </c>
      <c r="H1651">
        <v>3</v>
      </c>
      <c r="I1651" s="5">
        <v>122.68067226890757</v>
      </c>
      <c r="J1651" s="5">
        <f t="shared" si="25"/>
        <v>368.0420168067227</v>
      </c>
      <c r="K1651" s="6">
        <v>71277</v>
      </c>
      <c r="L1651" s="6" t="s">
        <v>13</v>
      </c>
      <c r="M1651" s="6" t="s">
        <v>14</v>
      </c>
      <c r="N1651" t="s">
        <v>17</v>
      </c>
      <c r="O1651" t="s">
        <v>18</v>
      </c>
    </row>
    <row r="1652" spans="1:15" x14ac:dyDescent="0.45">
      <c r="A1652">
        <v>60340162</v>
      </c>
      <c r="B1652" s="4">
        <v>44002</v>
      </c>
      <c r="C1652">
        <v>7174382</v>
      </c>
      <c r="D1652">
        <v>13337</v>
      </c>
      <c r="E1652" t="s">
        <v>198</v>
      </c>
      <c r="F1652" t="s">
        <v>152</v>
      </c>
      <c r="G1652" t="s">
        <v>154</v>
      </c>
      <c r="H1652">
        <v>3</v>
      </c>
      <c r="I1652" s="5">
        <v>118.47899159663866</v>
      </c>
      <c r="J1652" s="5">
        <f t="shared" si="25"/>
        <v>355.43697478991601</v>
      </c>
      <c r="K1652" s="6">
        <v>89415</v>
      </c>
      <c r="L1652" s="6" t="s">
        <v>13</v>
      </c>
      <c r="M1652" s="6" t="s">
        <v>27</v>
      </c>
      <c r="N1652" t="s">
        <v>15</v>
      </c>
      <c r="O1652" t="s">
        <v>16</v>
      </c>
    </row>
    <row r="1653" spans="1:15" x14ac:dyDescent="0.45">
      <c r="A1653">
        <v>60340162</v>
      </c>
      <c r="B1653" s="4">
        <v>44002</v>
      </c>
      <c r="C1653">
        <v>7174382</v>
      </c>
      <c r="D1653">
        <v>13685</v>
      </c>
      <c r="E1653" t="s">
        <v>181</v>
      </c>
      <c r="F1653" t="s">
        <v>152</v>
      </c>
      <c r="G1653" t="s">
        <v>155</v>
      </c>
      <c r="H1653">
        <v>2</v>
      </c>
      <c r="I1653" s="5">
        <v>122.68067226890757</v>
      </c>
      <c r="J1653" s="5">
        <f t="shared" si="25"/>
        <v>245.36134453781514</v>
      </c>
      <c r="K1653" s="6">
        <v>89415</v>
      </c>
      <c r="L1653" s="6" t="s">
        <v>13</v>
      </c>
      <c r="M1653" s="6" t="s">
        <v>27</v>
      </c>
      <c r="N1653" t="s">
        <v>15</v>
      </c>
      <c r="O1653" t="s">
        <v>16</v>
      </c>
    </row>
    <row r="1654" spans="1:15" x14ac:dyDescent="0.45">
      <c r="A1654">
        <v>12405540</v>
      </c>
      <c r="B1654" s="4">
        <v>44002</v>
      </c>
      <c r="C1654">
        <v>2750811</v>
      </c>
      <c r="D1654">
        <v>10722</v>
      </c>
      <c r="E1654" t="s">
        <v>192</v>
      </c>
      <c r="F1654" t="s">
        <v>174</v>
      </c>
      <c r="G1654" t="s">
        <v>154</v>
      </c>
      <c r="H1654">
        <v>2</v>
      </c>
      <c r="I1654" s="5">
        <v>136.96638655462186</v>
      </c>
      <c r="J1654" s="5">
        <f t="shared" si="25"/>
        <v>273.93277310924373</v>
      </c>
      <c r="K1654" s="6">
        <v>45711</v>
      </c>
      <c r="L1654" s="6" t="s">
        <v>28</v>
      </c>
      <c r="M1654" s="6" t="s">
        <v>29</v>
      </c>
      <c r="N1654" t="s">
        <v>32</v>
      </c>
      <c r="O1654" t="s">
        <v>16</v>
      </c>
    </row>
    <row r="1655" spans="1:15" x14ac:dyDescent="0.45">
      <c r="A1655">
        <v>12405540</v>
      </c>
      <c r="B1655" s="4">
        <v>44002</v>
      </c>
      <c r="C1655">
        <v>2750811</v>
      </c>
      <c r="D1655">
        <v>13699</v>
      </c>
      <c r="E1655" t="s">
        <v>223</v>
      </c>
      <c r="F1655" t="s">
        <v>152</v>
      </c>
      <c r="G1655" t="s">
        <v>155</v>
      </c>
      <c r="H1655">
        <v>3</v>
      </c>
      <c r="I1655" s="5">
        <v>119.31932773109244</v>
      </c>
      <c r="J1655" s="5">
        <f t="shared" si="25"/>
        <v>357.9579831932773</v>
      </c>
      <c r="K1655" s="6">
        <v>45711</v>
      </c>
      <c r="L1655" s="6" t="s">
        <v>28</v>
      </c>
      <c r="M1655" s="6" t="s">
        <v>29</v>
      </c>
      <c r="N1655" t="s">
        <v>32</v>
      </c>
      <c r="O1655" t="s">
        <v>16</v>
      </c>
    </row>
    <row r="1656" spans="1:15" x14ac:dyDescent="0.45">
      <c r="A1656">
        <v>12405540</v>
      </c>
      <c r="B1656" s="4">
        <v>44002</v>
      </c>
      <c r="C1656">
        <v>2750811</v>
      </c>
      <c r="D1656">
        <v>13355</v>
      </c>
      <c r="E1656" t="s">
        <v>224</v>
      </c>
      <c r="F1656" t="s">
        <v>152</v>
      </c>
      <c r="G1656" t="s">
        <v>154</v>
      </c>
      <c r="H1656">
        <v>2</v>
      </c>
      <c r="I1656" s="5">
        <v>123.52100840336136</v>
      </c>
      <c r="J1656" s="5">
        <f t="shared" si="25"/>
        <v>247.04201680672273</v>
      </c>
      <c r="K1656" s="6">
        <v>45711</v>
      </c>
      <c r="L1656" s="6" t="s">
        <v>28</v>
      </c>
      <c r="M1656" s="6" t="s">
        <v>29</v>
      </c>
      <c r="N1656" t="s">
        <v>32</v>
      </c>
      <c r="O1656" t="s">
        <v>16</v>
      </c>
    </row>
    <row r="1657" spans="1:15" x14ac:dyDescent="0.45">
      <c r="A1657">
        <v>68991301</v>
      </c>
      <c r="B1657" s="4">
        <v>44001</v>
      </c>
      <c r="C1657">
        <v>8737125</v>
      </c>
      <c r="D1657">
        <v>11733</v>
      </c>
      <c r="E1657" t="s">
        <v>182</v>
      </c>
      <c r="F1657" t="s">
        <v>150</v>
      </c>
      <c r="G1657" t="s">
        <v>155</v>
      </c>
      <c r="H1657">
        <v>3</v>
      </c>
      <c r="I1657" s="5">
        <v>73.100840336134453</v>
      </c>
      <c r="J1657" s="5">
        <f t="shared" si="25"/>
        <v>219.30252100840335</v>
      </c>
      <c r="K1657" s="6" t="s">
        <v>51</v>
      </c>
      <c r="L1657" s="6" t="s">
        <v>21</v>
      </c>
      <c r="M1657" s="6" t="s">
        <v>33</v>
      </c>
      <c r="N1657" t="s">
        <v>32</v>
      </c>
      <c r="O1657" t="s">
        <v>18</v>
      </c>
    </row>
    <row r="1658" spans="1:15" x14ac:dyDescent="0.45">
      <c r="A1658">
        <v>68991301</v>
      </c>
      <c r="B1658" s="4">
        <v>44001</v>
      </c>
      <c r="C1658">
        <v>8737125</v>
      </c>
      <c r="D1658">
        <v>13111</v>
      </c>
      <c r="E1658" t="s">
        <v>178</v>
      </c>
      <c r="F1658" t="s">
        <v>152</v>
      </c>
      <c r="G1658" t="s">
        <v>155</v>
      </c>
      <c r="H1658">
        <v>3</v>
      </c>
      <c r="I1658" s="5">
        <v>113.43697478991598</v>
      </c>
      <c r="J1658" s="5">
        <f t="shared" si="25"/>
        <v>340.31092436974791</v>
      </c>
      <c r="K1658" s="6" t="s">
        <v>51</v>
      </c>
      <c r="L1658" s="6" t="s">
        <v>21</v>
      </c>
      <c r="M1658" s="6" t="s">
        <v>33</v>
      </c>
      <c r="N1658" t="s">
        <v>32</v>
      </c>
      <c r="O1658" t="s">
        <v>18</v>
      </c>
    </row>
    <row r="1659" spans="1:15" x14ac:dyDescent="0.45">
      <c r="A1659">
        <v>14860180</v>
      </c>
      <c r="B1659" s="4">
        <v>44000</v>
      </c>
      <c r="C1659">
        <v>9865131</v>
      </c>
      <c r="D1659">
        <v>12849</v>
      </c>
      <c r="E1659" t="s">
        <v>200</v>
      </c>
      <c r="F1659" t="s">
        <v>151</v>
      </c>
      <c r="G1659" t="s">
        <v>154</v>
      </c>
      <c r="H1659">
        <v>1</v>
      </c>
      <c r="I1659" s="5">
        <v>255.45378151260505</v>
      </c>
      <c r="J1659" s="5">
        <f t="shared" si="25"/>
        <v>255.45378151260505</v>
      </c>
      <c r="K1659" s="6">
        <v>96450</v>
      </c>
      <c r="L1659" s="6" t="s">
        <v>13</v>
      </c>
      <c r="M1659" s="6" t="s">
        <v>27</v>
      </c>
      <c r="N1659" t="s">
        <v>23</v>
      </c>
      <c r="O1659" t="s">
        <v>16</v>
      </c>
    </row>
    <row r="1660" spans="1:15" x14ac:dyDescent="0.45">
      <c r="A1660">
        <v>80876929</v>
      </c>
      <c r="B1660" s="4">
        <v>44000</v>
      </c>
      <c r="C1660">
        <v>7849454</v>
      </c>
      <c r="D1660">
        <v>10181</v>
      </c>
      <c r="E1660" t="s">
        <v>189</v>
      </c>
      <c r="F1660" t="s">
        <v>174</v>
      </c>
      <c r="G1660" t="s">
        <v>154</v>
      </c>
      <c r="H1660">
        <v>2</v>
      </c>
      <c r="I1660" s="5">
        <v>134.44537815126051</v>
      </c>
      <c r="J1660" s="5">
        <f t="shared" si="25"/>
        <v>268.89075630252103</v>
      </c>
      <c r="K1660" s="6">
        <v>38889</v>
      </c>
      <c r="L1660" s="6" t="s">
        <v>21</v>
      </c>
      <c r="M1660" s="6" t="s">
        <v>33</v>
      </c>
      <c r="N1660" t="s">
        <v>23</v>
      </c>
      <c r="O1660" t="s">
        <v>18</v>
      </c>
    </row>
    <row r="1661" spans="1:15" x14ac:dyDescent="0.45">
      <c r="A1661">
        <v>62138002</v>
      </c>
      <c r="B1661" s="4">
        <v>44000</v>
      </c>
      <c r="C1661">
        <v>5211925</v>
      </c>
      <c r="D1661">
        <v>13405</v>
      </c>
      <c r="E1661" t="s">
        <v>221</v>
      </c>
      <c r="F1661" t="s">
        <v>152</v>
      </c>
      <c r="G1661" t="s">
        <v>155</v>
      </c>
      <c r="H1661">
        <v>3</v>
      </c>
      <c r="I1661" s="5">
        <v>116.79831932773111</v>
      </c>
      <c r="J1661" s="5">
        <f t="shared" si="25"/>
        <v>350.39495798319331</v>
      </c>
      <c r="K1661" s="6" t="s">
        <v>45</v>
      </c>
      <c r="L1661" s="6" t="s">
        <v>21</v>
      </c>
      <c r="M1661" s="6" t="s">
        <v>25</v>
      </c>
      <c r="N1661" t="s">
        <v>32</v>
      </c>
      <c r="O1661" t="s">
        <v>16</v>
      </c>
    </row>
    <row r="1662" spans="1:15" x14ac:dyDescent="0.45">
      <c r="A1662">
        <v>62138002</v>
      </c>
      <c r="B1662" s="4">
        <v>44000</v>
      </c>
      <c r="C1662">
        <v>5211925</v>
      </c>
      <c r="D1662">
        <v>13685</v>
      </c>
      <c r="E1662" t="s">
        <v>181</v>
      </c>
      <c r="F1662" t="s">
        <v>152</v>
      </c>
      <c r="G1662" t="s">
        <v>155</v>
      </c>
      <c r="H1662">
        <v>2</v>
      </c>
      <c r="I1662" s="5">
        <v>122.68067226890757</v>
      </c>
      <c r="J1662" s="5">
        <f t="shared" si="25"/>
        <v>245.36134453781514</v>
      </c>
      <c r="K1662" s="6" t="s">
        <v>45</v>
      </c>
      <c r="L1662" s="6" t="s">
        <v>21</v>
      </c>
      <c r="M1662" s="6" t="s">
        <v>25</v>
      </c>
      <c r="N1662" t="s">
        <v>32</v>
      </c>
      <c r="O1662" t="s">
        <v>16</v>
      </c>
    </row>
    <row r="1663" spans="1:15" x14ac:dyDescent="0.45">
      <c r="A1663">
        <v>62138002</v>
      </c>
      <c r="B1663" s="4">
        <v>44000</v>
      </c>
      <c r="C1663">
        <v>5211925</v>
      </c>
      <c r="D1663">
        <v>13394</v>
      </c>
      <c r="E1663" t="s">
        <v>214</v>
      </c>
      <c r="F1663" t="s">
        <v>152</v>
      </c>
      <c r="G1663" t="s">
        <v>154</v>
      </c>
      <c r="H1663">
        <v>3</v>
      </c>
      <c r="I1663" s="5">
        <v>123.52100840336136</v>
      </c>
      <c r="J1663" s="5">
        <f t="shared" si="25"/>
        <v>370.56302521008411</v>
      </c>
      <c r="K1663" s="6" t="s">
        <v>45</v>
      </c>
      <c r="L1663" s="6" t="s">
        <v>21</v>
      </c>
      <c r="M1663" s="6" t="s">
        <v>25</v>
      </c>
      <c r="N1663" t="s">
        <v>32</v>
      </c>
      <c r="O1663" t="s">
        <v>16</v>
      </c>
    </row>
    <row r="1664" spans="1:15" x14ac:dyDescent="0.45">
      <c r="A1664">
        <v>14860180</v>
      </c>
      <c r="B1664" s="4">
        <v>44000</v>
      </c>
      <c r="C1664">
        <v>9865131</v>
      </c>
      <c r="D1664">
        <v>13111</v>
      </c>
      <c r="E1664" t="s">
        <v>178</v>
      </c>
      <c r="F1664" t="s">
        <v>152</v>
      </c>
      <c r="G1664" t="s">
        <v>155</v>
      </c>
      <c r="H1664">
        <v>2</v>
      </c>
      <c r="I1664" s="5">
        <v>113.43697478991598</v>
      </c>
      <c r="J1664" s="5">
        <f t="shared" si="25"/>
        <v>226.87394957983196</v>
      </c>
      <c r="K1664" s="6">
        <v>96450</v>
      </c>
      <c r="L1664" s="6" t="s">
        <v>13</v>
      </c>
      <c r="M1664" s="6" t="s">
        <v>27</v>
      </c>
      <c r="N1664" t="s">
        <v>23</v>
      </c>
      <c r="O1664" t="s">
        <v>16</v>
      </c>
    </row>
    <row r="1665" spans="1:15" x14ac:dyDescent="0.45">
      <c r="A1665">
        <v>14860180</v>
      </c>
      <c r="B1665" s="4">
        <v>44000</v>
      </c>
      <c r="C1665">
        <v>9865131</v>
      </c>
      <c r="D1665">
        <v>11561</v>
      </c>
      <c r="E1665" t="s">
        <v>187</v>
      </c>
      <c r="F1665" t="s">
        <v>150</v>
      </c>
      <c r="G1665" t="s">
        <v>154</v>
      </c>
      <c r="H1665">
        <v>3</v>
      </c>
      <c r="I1665" s="5">
        <v>66.378151260504197</v>
      </c>
      <c r="J1665" s="5">
        <f t="shared" si="25"/>
        <v>199.1344537815126</v>
      </c>
      <c r="K1665" s="6">
        <v>96450</v>
      </c>
      <c r="L1665" s="6" t="s">
        <v>13</v>
      </c>
      <c r="M1665" s="6" t="s">
        <v>27</v>
      </c>
      <c r="N1665" t="s">
        <v>23</v>
      </c>
      <c r="O1665" t="s">
        <v>16</v>
      </c>
    </row>
    <row r="1666" spans="1:15" x14ac:dyDescent="0.45">
      <c r="A1666">
        <v>22048771</v>
      </c>
      <c r="B1666" s="4">
        <v>44000</v>
      </c>
      <c r="C1666">
        <v>5453952</v>
      </c>
      <c r="D1666">
        <v>12499</v>
      </c>
      <c r="E1666" t="s">
        <v>183</v>
      </c>
      <c r="F1666" t="s">
        <v>151</v>
      </c>
      <c r="G1666" t="s">
        <v>155</v>
      </c>
      <c r="H1666">
        <v>2</v>
      </c>
      <c r="I1666" s="5">
        <v>248.73109243697482</v>
      </c>
      <c r="J1666" s="5">
        <f t="shared" ref="J1666:J1729" si="26">H1666*I1666</f>
        <v>497.46218487394964</v>
      </c>
      <c r="K1666" s="6">
        <v>30827</v>
      </c>
      <c r="L1666" s="6" t="s">
        <v>19</v>
      </c>
      <c r="M1666" s="6" t="s">
        <v>20</v>
      </c>
      <c r="N1666" t="s">
        <v>15</v>
      </c>
      <c r="O1666" t="s">
        <v>16</v>
      </c>
    </row>
    <row r="1667" spans="1:15" x14ac:dyDescent="0.45">
      <c r="A1667">
        <v>22048771</v>
      </c>
      <c r="B1667" s="4">
        <v>44000</v>
      </c>
      <c r="C1667">
        <v>5453952</v>
      </c>
      <c r="D1667">
        <v>13363</v>
      </c>
      <c r="E1667" t="s">
        <v>213</v>
      </c>
      <c r="F1667" t="s">
        <v>152</v>
      </c>
      <c r="G1667" t="s">
        <v>154</v>
      </c>
      <c r="H1667">
        <v>3</v>
      </c>
      <c r="I1667" s="5">
        <v>116.79831932773111</v>
      </c>
      <c r="J1667" s="5">
        <f t="shared" si="26"/>
        <v>350.39495798319331</v>
      </c>
      <c r="K1667" s="6">
        <v>30827</v>
      </c>
      <c r="L1667" s="6" t="s">
        <v>19</v>
      </c>
      <c r="M1667" s="6" t="s">
        <v>20</v>
      </c>
      <c r="N1667" t="s">
        <v>15</v>
      </c>
      <c r="O1667" t="s">
        <v>16</v>
      </c>
    </row>
    <row r="1668" spans="1:15" x14ac:dyDescent="0.45">
      <c r="A1668">
        <v>16661322</v>
      </c>
      <c r="B1668" s="4">
        <v>44000</v>
      </c>
      <c r="C1668">
        <v>5837158</v>
      </c>
      <c r="D1668">
        <v>11036</v>
      </c>
      <c r="E1668" t="s">
        <v>227</v>
      </c>
      <c r="F1668" t="s">
        <v>150</v>
      </c>
      <c r="G1668" t="s">
        <v>155</v>
      </c>
      <c r="H1668">
        <v>3</v>
      </c>
      <c r="I1668" s="5">
        <v>68.058823529411768</v>
      </c>
      <c r="J1668" s="5">
        <f t="shared" si="26"/>
        <v>204.1764705882353</v>
      </c>
      <c r="K1668" s="6" t="s">
        <v>112</v>
      </c>
      <c r="L1668" s="6" t="s">
        <v>21</v>
      </c>
      <c r="M1668" s="6" t="s">
        <v>25</v>
      </c>
      <c r="N1668" t="s">
        <v>32</v>
      </c>
      <c r="O1668" t="s">
        <v>16</v>
      </c>
    </row>
    <row r="1669" spans="1:15" x14ac:dyDescent="0.45">
      <c r="A1669">
        <v>12249790</v>
      </c>
      <c r="B1669" s="4">
        <v>44000</v>
      </c>
      <c r="C1669">
        <v>5064035</v>
      </c>
      <c r="D1669">
        <v>12086</v>
      </c>
      <c r="E1669" t="s">
        <v>206</v>
      </c>
      <c r="F1669" t="s">
        <v>151</v>
      </c>
      <c r="G1669" t="s">
        <v>154</v>
      </c>
      <c r="H1669">
        <v>3</v>
      </c>
      <c r="I1669" s="5">
        <v>248.73109243697482</v>
      </c>
      <c r="J1669" s="5">
        <f t="shared" si="26"/>
        <v>746.19327731092449</v>
      </c>
      <c r="K1669" s="6">
        <v>39240</v>
      </c>
      <c r="L1669" s="6" t="s">
        <v>21</v>
      </c>
      <c r="M1669" s="6" t="s">
        <v>33</v>
      </c>
      <c r="N1669" t="s">
        <v>32</v>
      </c>
      <c r="O1669" t="s">
        <v>16</v>
      </c>
    </row>
    <row r="1670" spans="1:15" x14ac:dyDescent="0.45">
      <c r="A1670">
        <v>31076591</v>
      </c>
      <c r="B1670" s="4">
        <v>43999</v>
      </c>
      <c r="C1670">
        <v>4622762</v>
      </c>
      <c r="D1670">
        <v>12725</v>
      </c>
      <c r="E1670" t="s">
        <v>220</v>
      </c>
      <c r="F1670" t="s">
        <v>151</v>
      </c>
      <c r="G1670" t="s">
        <v>154</v>
      </c>
      <c r="H1670">
        <v>2</v>
      </c>
      <c r="I1670" s="5">
        <v>263.85714285714289</v>
      </c>
      <c r="J1670" s="5">
        <f t="shared" si="26"/>
        <v>527.71428571428578</v>
      </c>
      <c r="K1670" s="6">
        <v>75378</v>
      </c>
      <c r="L1670" s="6" t="s">
        <v>13</v>
      </c>
      <c r="M1670" s="6" t="s">
        <v>14</v>
      </c>
      <c r="N1670" t="s">
        <v>23</v>
      </c>
      <c r="O1670" t="s">
        <v>16</v>
      </c>
    </row>
    <row r="1671" spans="1:15" x14ac:dyDescent="0.45">
      <c r="A1671">
        <v>31076591</v>
      </c>
      <c r="B1671" s="4">
        <v>43999</v>
      </c>
      <c r="C1671">
        <v>4622762</v>
      </c>
      <c r="D1671">
        <v>10339</v>
      </c>
      <c r="E1671" t="s">
        <v>208</v>
      </c>
      <c r="F1671" t="s">
        <v>174</v>
      </c>
      <c r="G1671" t="s">
        <v>155</v>
      </c>
      <c r="H1671">
        <v>3</v>
      </c>
      <c r="I1671" s="5">
        <v>130.24369747899161</v>
      </c>
      <c r="J1671" s="5">
        <f t="shared" si="26"/>
        <v>390.73109243697479</v>
      </c>
      <c r="K1671" s="6">
        <v>75378</v>
      </c>
      <c r="L1671" s="6" t="s">
        <v>13</v>
      </c>
      <c r="M1671" s="6" t="s">
        <v>14</v>
      </c>
      <c r="N1671" t="s">
        <v>23</v>
      </c>
      <c r="O1671" t="s">
        <v>16</v>
      </c>
    </row>
    <row r="1672" spans="1:15" x14ac:dyDescent="0.45">
      <c r="A1672">
        <v>55047932</v>
      </c>
      <c r="B1672" s="4">
        <v>43999</v>
      </c>
      <c r="C1672">
        <v>1457988</v>
      </c>
      <c r="D1672">
        <v>13791</v>
      </c>
      <c r="E1672" t="s">
        <v>179</v>
      </c>
      <c r="F1672" t="s">
        <v>152</v>
      </c>
      <c r="G1672" t="s">
        <v>155</v>
      </c>
      <c r="H1672">
        <v>2</v>
      </c>
      <c r="I1672" s="5">
        <v>125.20168067226892</v>
      </c>
      <c r="J1672" s="5">
        <f t="shared" si="26"/>
        <v>250.40336134453784</v>
      </c>
      <c r="K1672" s="6">
        <v>37627</v>
      </c>
      <c r="L1672" s="6" t="s">
        <v>19</v>
      </c>
      <c r="M1672" s="6" t="s">
        <v>20</v>
      </c>
      <c r="N1672" t="s">
        <v>32</v>
      </c>
      <c r="O1672" t="s">
        <v>16</v>
      </c>
    </row>
    <row r="1673" spans="1:15" x14ac:dyDescent="0.45">
      <c r="A1673">
        <v>40785726</v>
      </c>
      <c r="B1673" s="4">
        <v>43999</v>
      </c>
      <c r="C1673">
        <v>9061669</v>
      </c>
      <c r="D1673">
        <v>12086</v>
      </c>
      <c r="E1673" t="s">
        <v>206</v>
      </c>
      <c r="F1673" t="s">
        <v>151</v>
      </c>
      <c r="G1673" t="s">
        <v>154</v>
      </c>
      <c r="H1673">
        <v>3</v>
      </c>
      <c r="I1673" s="5">
        <v>248.73109243697482</v>
      </c>
      <c r="J1673" s="5">
        <f t="shared" si="26"/>
        <v>746.19327731092449</v>
      </c>
      <c r="K1673" s="6">
        <v>61476</v>
      </c>
      <c r="L1673" s="6" t="s">
        <v>28</v>
      </c>
      <c r="M1673" s="6" t="s">
        <v>39</v>
      </c>
      <c r="N1673" t="s">
        <v>17</v>
      </c>
      <c r="O1673" t="s">
        <v>16</v>
      </c>
    </row>
    <row r="1674" spans="1:15" x14ac:dyDescent="0.45">
      <c r="A1674">
        <v>34851960</v>
      </c>
      <c r="B1674" s="4">
        <v>43999</v>
      </c>
      <c r="C1674">
        <v>4036531</v>
      </c>
      <c r="D1674">
        <v>13071</v>
      </c>
      <c r="E1674" t="s">
        <v>180</v>
      </c>
      <c r="F1674" t="s">
        <v>152</v>
      </c>
      <c r="G1674" t="s">
        <v>154</v>
      </c>
      <c r="H1674">
        <v>2</v>
      </c>
      <c r="I1674" s="5">
        <v>122.68067226890757</v>
      </c>
      <c r="J1674" s="5">
        <f t="shared" si="26"/>
        <v>245.36134453781514</v>
      </c>
      <c r="K1674" s="6">
        <v>88316</v>
      </c>
      <c r="L1674" s="6" t="s">
        <v>13</v>
      </c>
      <c r="M1674" s="6" t="s">
        <v>14</v>
      </c>
      <c r="N1674" t="s">
        <v>23</v>
      </c>
      <c r="O1674" t="s">
        <v>16</v>
      </c>
    </row>
    <row r="1675" spans="1:15" x14ac:dyDescent="0.45">
      <c r="A1675">
        <v>35231936</v>
      </c>
      <c r="B1675" s="4">
        <v>43999</v>
      </c>
      <c r="C1675">
        <v>9362524</v>
      </c>
      <c r="D1675">
        <v>12899</v>
      </c>
      <c r="E1675" t="s">
        <v>177</v>
      </c>
      <c r="F1675" t="s">
        <v>151</v>
      </c>
      <c r="G1675" t="s">
        <v>155</v>
      </c>
      <c r="H1675">
        <v>3</v>
      </c>
      <c r="I1675" s="5">
        <v>268.05882352941177</v>
      </c>
      <c r="J1675" s="5">
        <f t="shared" si="26"/>
        <v>804.17647058823536</v>
      </c>
      <c r="K1675" s="6" t="s">
        <v>139</v>
      </c>
      <c r="L1675" s="6" t="s">
        <v>21</v>
      </c>
      <c r="M1675" s="6" t="s">
        <v>25</v>
      </c>
      <c r="N1675" t="s">
        <v>17</v>
      </c>
      <c r="O1675" t="s">
        <v>16</v>
      </c>
    </row>
    <row r="1676" spans="1:15" x14ac:dyDescent="0.45">
      <c r="A1676">
        <v>35231936</v>
      </c>
      <c r="B1676" s="4">
        <v>43999</v>
      </c>
      <c r="C1676">
        <v>9362524</v>
      </c>
      <c r="D1676">
        <v>13363</v>
      </c>
      <c r="E1676" t="s">
        <v>213</v>
      </c>
      <c r="F1676" t="s">
        <v>152</v>
      </c>
      <c r="G1676" t="s">
        <v>154</v>
      </c>
      <c r="H1676">
        <v>2</v>
      </c>
      <c r="I1676" s="5">
        <v>116.79831932773111</v>
      </c>
      <c r="J1676" s="5">
        <f t="shared" si="26"/>
        <v>233.59663865546221</v>
      </c>
      <c r="K1676" s="6" t="s">
        <v>139</v>
      </c>
      <c r="L1676" s="6" t="s">
        <v>21</v>
      </c>
      <c r="M1676" s="6" t="s">
        <v>25</v>
      </c>
      <c r="N1676" t="s">
        <v>17</v>
      </c>
      <c r="O1676" t="s">
        <v>16</v>
      </c>
    </row>
    <row r="1677" spans="1:15" x14ac:dyDescent="0.45">
      <c r="A1677">
        <v>31076591</v>
      </c>
      <c r="B1677" s="4">
        <v>43999</v>
      </c>
      <c r="C1677">
        <v>4622762</v>
      </c>
      <c r="D1677">
        <v>13111</v>
      </c>
      <c r="E1677" t="s">
        <v>178</v>
      </c>
      <c r="F1677" t="s">
        <v>152</v>
      </c>
      <c r="G1677" t="s">
        <v>155</v>
      </c>
      <c r="H1677">
        <v>2</v>
      </c>
      <c r="I1677" s="5">
        <v>113.43697478991598</v>
      </c>
      <c r="J1677" s="5">
        <f t="shared" si="26"/>
        <v>226.87394957983196</v>
      </c>
      <c r="K1677" s="6">
        <v>75378</v>
      </c>
      <c r="L1677" s="6" t="s">
        <v>13</v>
      </c>
      <c r="M1677" s="6" t="s">
        <v>14</v>
      </c>
      <c r="N1677" t="s">
        <v>23</v>
      </c>
      <c r="O1677" t="s">
        <v>16</v>
      </c>
    </row>
    <row r="1678" spans="1:15" x14ac:dyDescent="0.45">
      <c r="A1678">
        <v>86037989</v>
      </c>
      <c r="B1678" s="4">
        <v>43998</v>
      </c>
      <c r="C1678">
        <v>3874649</v>
      </c>
      <c r="D1678">
        <v>13405</v>
      </c>
      <c r="E1678" t="s">
        <v>221</v>
      </c>
      <c r="F1678" t="s">
        <v>152</v>
      </c>
      <c r="G1678" t="s">
        <v>155</v>
      </c>
      <c r="H1678">
        <v>3</v>
      </c>
      <c r="I1678" s="5">
        <v>116.79831932773111</v>
      </c>
      <c r="J1678" s="5">
        <f t="shared" si="26"/>
        <v>350.39495798319331</v>
      </c>
      <c r="K1678" s="6">
        <v>24782</v>
      </c>
      <c r="L1678" s="6" t="s">
        <v>19</v>
      </c>
      <c r="M1678" s="6" t="s">
        <v>34</v>
      </c>
      <c r="N1678" t="s">
        <v>17</v>
      </c>
      <c r="O1678" t="s">
        <v>18</v>
      </c>
    </row>
    <row r="1679" spans="1:15" x14ac:dyDescent="0.45">
      <c r="A1679">
        <v>68568391</v>
      </c>
      <c r="B1679" s="4">
        <v>43998</v>
      </c>
      <c r="C1679">
        <v>2545180</v>
      </c>
      <c r="D1679">
        <v>10198</v>
      </c>
      <c r="E1679" t="s">
        <v>222</v>
      </c>
      <c r="F1679" t="s">
        <v>174</v>
      </c>
      <c r="G1679" t="s">
        <v>155</v>
      </c>
      <c r="H1679">
        <v>2</v>
      </c>
      <c r="I1679" s="5">
        <v>130.24369747899161</v>
      </c>
      <c r="J1679" s="5">
        <f t="shared" si="26"/>
        <v>260.48739495798321</v>
      </c>
      <c r="K1679" s="6" t="s">
        <v>128</v>
      </c>
      <c r="L1679" s="6" t="s">
        <v>21</v>
      </c>
      <c r="M1679" s="6" t="s">
        <v>31</v>
      </c>
      <c r="N1679" t="s">
        <v>17</v>
      </c>
      <c r="O1679" t="s">
        <v>18</v>
      </c>
    </row>
    <row r="1680" spans="1:15" x14ac:dyDescent="0.45">
      <c r="A1680">
        <v>67263819</v>
      </c>
      <c r="B1680" s="4">
        <v>43998</v>
      </c>
      <c r="C1680">
        <v>4757158</v>
      </c>
      <c r="D1680">
        <v>10352</v>
      </c>
      <c r="E1680" t="s">
        <v>199</v>
      </c>
      <c r="F1680" t="s">
        <v>174</v>
      </c>
      <c r="G1680" t="s">
        <v>154</v>
      </c>
      <c r="H1680">
        <v>3</v>
      </c>
      <c r="I1680" s="5">
        <v>127.72268907563027</v>
      </c>
      <c r="J1680" s="5">
        <f t="shared" si="26"/>
        <v>383.1680672268908</v>
      </c>
      <c r="K1680" s="6">
        <v>41352</v>
      </c>
      <c r="L1680" s="6" t="s">
        <v>28</v>
      </c>
      <c r="M1680" s="6" t="s">
        <v>29</v>
      </c>
      <c r="N1680" t="s">
        <v>32</v>
      </c>
      <c r="O1680" t="s">
        <v>18</v>
      </c>
    </row>
    <row r="1681" spans="1:15" x14ac:dyDescent="0.45">
      <c r="A1681">
        <v>67263819</v>
      </c>
      <c r="B1681" s="4">
        <v>43998</v>
      </c>
      <c r="C1681">
        <v>4757158</v>
      </c>
      <c r="D1681">
        <v>10352</v>
      </c>
      <c r="E1681" t="s">
        <v>199</v>
      </c>
      <c r="F1681" t="s">
        <v>174</v>
      </c>
      <c r="G1681" t="s">
        <v>154</v>
      </c>
      <c r="H1681">
        <v>3</v>
      </c>
      <c r="I1681" s="5">
        <v>127.72268907563027</v>
      </c>
      <c r="J1681" s="5">
        <f t="shared" si="26"/>
        <v>383.1680672268908</v>
      </c>
      <c r="K1681" s="6">
        <v>41352</v>
      </c>
      <c r="L1681" s="6" t="s">
        <v>28</v>
      </c>
      <c r="M1681" s="6" t="s">
        <v>29</v>
      </c>
      <c r="N1681" t="s">
        <v>32</v>
      </c>
      <c r="O1681" t="s">
        <v>18</v>
      </c>
    </row>
    <row r="1682" spans="1:15" x14ac:dyDescent="0.45">
      <c r="A1682">
        <v>67263819</v>
      </c>
      <c r="B1682" s="4">
        <v>43998</v>
      </c>
      <c r="C1682">
        <v>4757158</v>
      </c>
      <c r="D1682">
        <v>13230</v>
      </c>
      <c r="E1682" t="s">
        <v>207</v>
      </c>
      <c r="F1682" t="s">
        <v>152</v>
      </c>
      <c r="G1682" t="s">
        <v>155</v>
      </c>
      <c r="H1682">
        <v>2</v>
      </c>
      <c r="I1682" s="5">
        <v>112.5966386554622</v>
      </c>
      <c r="J1682" s="5">
        <f t="shared" si="26"/>
        <v>225.1932773109244</v>
      </c>
      <c r="K1682" s="6">
        <v>41352</v>
      </c>
      <c r="L1682" s="6" t="s">
        <v>28</v>
      </c>
      <c r="M1682" s="6" t="s">
        <v>29</v>
      </c>
      <c r="N1682" t="s">
        <v>32</v>
      </c>
      <c r="O1682" t="s">
        <v>18</v>
      </c>
    </row>
    <row r="1683" spans="1:15" x14ac:dyDescent="0.45">
      <c r="A1683">
        <v>10456887</v>
      </c>
      <c r="B1683" s="4">
        <v>43998</v>
      </c>
      <c r="C1683">
        <v>2162291</v>
      </c>
      <c r="D1683">
        <v>13230</v>
      </c>
      <c r="E1683" t="s">
        <v>207</v>
      </c>
      <c r="F1683" t="s">
        <v>152</v>
      </c>
      <c r="G1683" t="s">
        <v>155</v>
      </c>
      <c r="H1683">
        <v>3</v>
      </c>
      <c r="I1683" s="5">
        <v>112.5966386554622</v>
      </c>
      <c r="J1683" s="5">
        <f t="shared" si="26"/>
        <v>337.78991596638662</v>
      </c>
      <c r="K1683" s="6">
        <v>87719</v>
      </c>
      <c r="L1683" s="6" t="s">
        <v>13</v>
      </c>
      <c r="M1683" s="6" t="s">
        <v>27</v>
      </c>
      <c r="N1683" t="s">
        <v>17</v>
      </c>
      <c r="O1683" t="s">
        <v>16</v>
      </c>
    </row>
    <row r="1684" spans="1:15" x14ac:dyDescent="0.45">
      <c r="A1684">
        <v>49954972</v>
      </c>
      <c r="B1684" s="4">
        <v>43998</v>
      </c>
      <c r="C1684">
        <v>2519523</v>
      </c>
      <c r="D1684">
        <v>12086</v>
      </c>
      <c r="E1684" t="s">
        <v>206</v>
      </c>
      <c r="F1684" t="s">
        <v>151</v>
      </c>
      <c r="G1684" t="s">
        <v>154</v>
      </c>
      <c r="H1684">
        <v>3</v>
      </c>
      <c r="I1684" s="5">
        <v>248.73109243697482</v>
      </c>
      <c r="J1684" s="5">
        <f t="shared" si="26"/>
        <v>746.19327731092449</v>
      </c>
      <c r="K1684" s="6">
        <v>35457</v>
      </c>
      <c r="L1684" s="6" t="s">
        <v>28</v>
      </c>
      <c r="M1684" s="6" t="s">
        <v>39</v>
      </c>
      <c r="N1684" t="s">
        <v>17</v>
      </c>
      <c r="O1684" t="s">
        <v>16</v>
      </c>
    </row>
    <row r="1685" spans="1:15" x14ac:dyDescent="0.45">
      <c r="A1685">
        <v>32802044</v>
      </c>
      <c r="B1685" s="4">
        <v>43998</v>
      </c>
      <c r="C1685">
        <v>7573166</v>
      </c>
      <c r="D1685">
        <v>13685</v>
      </c>
      <c r="E1685" t="s">
        <v>181</v>
      </c>
      <c r="F1685" t="s">
        <v>152</v>
      </c>
      <c r="G1685" t="s">
        <v>155</v>
      </c>
      <c r="H1685">
        <v>3</v>
      </c>
      <c r="I1685" s="5">
        <v>122.68067226890757</v>
      </c>
      <c r="J1685" s="5">
        <f t="shared" si="26"/>
        <v>368.0420168067227</v>
      </c>
      <c r="K1685" s="6">
        <v>24223</v>
      </c>
      <c r="L1685" s="6" t="s">
        <v>19</v>
      </c>
      <c r="M1685" s="6" t="s">
        <v>34</v>
      </c>
      <c r="N1685" t="s">
        <v>15</v>
      </c>
      <c r="O1685" t="s">
        <v>16</v>
      </c>
    </row>
    <row r="1686" spans="1:15" x14ac:dyDescent="0.45">
      <c r="A1686">
        <v>32802044</v>
      </c>
      <c r="B1686" s="4">
        <v>43998</v>
      </c>
      <c r="C1686">
        <v>7573166</v>
      </c>
      <c r="D1686">
        <v>13685</v>
      </c>
      <c r="E1686" t="s">
        <v>181</v>
      </c>
      <c r="F1686" t="s">
        <v>152</v>
      </c>
      <c r="G1686" t="s">
        <v>155</v>
      </c>
      <c r="H1686">
        <v>3</v>
      </c>
      <c r="I1686" s="5">
        <v>122.68067226890757</v>
      </c>
      <c r="J1686" s="5">
        <f t="shared" si="26"/>
        <v>368.0420168067227</v>
      </c>
      <c r="K1686" s="6">
        <v>24223</v>
      </c>
      <c r="L1686" s="6" t="s">
        <v>19</v>
      </c>
      <c r="M1686" s="6" t="s">
        <v>34</v>
      </c>
      <c r="N1686" t="s">
        <v>15</v>
      </c>
      <c r="O1686" t="s">
        <v>16</v>
      </c>
    </row>
    <row r="1687" spans="1:15" x14ac:dyDescent="0.45">
      <c r="A1687">
        <v>32802044</v>
      </c>
      <c r="B1687" s="4">
        <v>43998</v>
      </c>
      <c r="C1687">
        <v>7573166</v>
      </c>
      <c r="D1687">
        <v>13685</v>
      </c>
      <c r="E1687" t="s">
        <v>181</v>
      </c>
      <c r="F1687" t="s">
        <v>152</v>
      </c>
      <c r="G1687" t="s">
        <v>155</v>
      </c>
      <c r="H1687">
        <v>2</v>
      </c>
      <c r="I1687" s="5">
        <v>122.68067226890757</v>
      </c>
      <c r="J1687" s="5">
        <f t="shared" si="26"/>
        <v>245.36134453781514</v>
      </c>
      <c r="K1687" s="6">
        <v>24223</v>
      </c>
      <c r="L1687" s="6" t="s">
        <v>19</v>
      </c>
      <c r="M1687" s="6" t="s">
        <v>34</v>
      </c>
      <c r="N1687" t="s">
        <v>15</v>
      </c>
      <c r="O1687" t="s">
        <v>16</v>
      </c>
    </row>
    <row r="1688" spans="1:15" x14ac:dyDescent="0.45">
      <c r="A1688">
        <v>56708073</v>
      </c>
      <c r="B1688" s="4">
        <v>43997</v>
      </c>
      <c r="C1688">
        <v>9755711</v>
      </c>
      <c r="D1688">
        <v>11040</v>
      </c>
      <c r="E1688" t="s">
        <v>191</v>
      </c>
      <c r="F1688" t="s">
        <v>150</v>
      </c>
      <c r="G1688" t="s">
        <v>155</v>
      </c>
      <c r="H1688">
        <v>3</v>
      </c>
      <c r="I1688" s="5">
        <v>65.537815126050418</v>
      </c>
      <c r="J1688" s="5">
        <f t="shared" si="26"/>
        <v>196.61344537815125</v>
      </c>
      <c r="K1688" s="6">
        <v>38820</v>
      </c>
      <c r="L1688" s="6" t="s">
        <v>21</v>
      </c>
      <c r="M1688" s="6" t="s">
        <v>33</v>
      </c>
      <c r="N1688" t="s">
        <v>23</v>
      </c>
      <c r="O1688" t="s">
        <v>16</v>
      </c>
    </row>
    <row r="1689" spans="1:15" x14ac:dyDescent="0.45">
      <c r="A1689">
        <v>56708073</v>
      </c>
      <c r="B1689" s="4">
        <v>43997</v>
      </c>
      <c r="C1689">
        <v>9755711</v>
      </c>
      <c r="D1689">
        <v>12849</v>
      </c>
      <c r="E1689" t="s">
        <v>200</v>
      </c>
      <c r="F1689" t="s">
        <v>151</v>
      </c>
      <c r="G1689" t="s">
        <v>154</v>
      </c>
      <c r="H1689">
        <v>2</v>
      </c>
      <c r="I1689" s="5">
        <v>255.45378151260505</v>
      </c>
      <c r="J1689" s="5">
        <f t="shared" si="26"/>
        <v>510.9075630252101</v>
      </c>
      <c r="K1689" s="6">
        <v>38820</v>
      </c>
      <c r="L1689" s="6" t="s">
        <v>21</v>
      </c>
      <c r="M1689" s="6" t="s">
        <v>33</v>
      </c>
      <c r="N1689" t="s">
        <v>23</v>
      </c>
      <c r="O1689" t="s">
        <v>16</v>
      </c>
    </row>
    <row r="1690" spans="1:15" x14ac:dyDescent="0.45">
      <c r="A1690">
        <v>56708073</v>
      </c>
      <c r="B1690" s="4">
        <v>43997</v>
      </c>
      <c r="C1690">
        <v>9755711</v>
      </c>
      <c r="D1690">
        <v>12634</v>
      </c>
      <c r="E1690" t="s">
        <v>202</v>
      </c>
      <c r="F1690" t="s">
        <v>151</v>
      </c>
      <c r="G1690" t="s">
        <v>154</v>
      </c>
      <c r="H1690">
        <v>2</v>
      </c>
      <c r="I1690" s="5">
        <v>265.53781512605042</v>
      </c>
      <c r="J1690" s="5">
        <f t="shared" si="26"/>
        <v>531.07563025210084</v>
      </c>
      <c r="K1690" s="6">
        <v>38820</v>
      </c>
      <c r="L1690" s="6" t="s">
        <v>21</v>
      </c>
      <c r="M1690" s="6" t="s">
        <v>33</v>
      </c>
      <c r="N1690" t="s">
        <v>23</v>
      </c>
      <c r="O1690" t="s">
        <v>16</v>
      </c>
    </row>
    <row r="1691" spans="1:15" x14ac:dyDescent="0.45">
      <c r="A1691">
        <v>94930203</v>
      </c>
      <c r="B1691" s="4">
        <v>43996</v>
      </c>
      <c r="C1691">
        <v>8326617</v>
      </c>
      <c r="D1691">
        <v>13320</v>
      </c>
      <c r="E1691" t="s">
        <v>225</v>
      </c>
      <c r="F1691" t="s">
        <v>152</v>
      </c>
      <c r="G1691" t="s">
        <v>154</v>
      </c>
      <c r="H1691">
        <v>2</v>
      </c>
      <c r="I1691" s="5">
        <v>110.07563025210085</v>
      </c>
      <c r="J1691" s="5">
        <f t="shared" si="26"/>
        <v>220.1512605042017</v>
      </c>
      <c r="K1691" s="6">
        <v>58300</v>
      </c>
      <c r="L1691" s="6" t="s">
        <v>28</v>
      </c>
      <c r="M1691" s="6" t="s">
        <v>29</v>
      </c>
      <c r="N1691" t="s">
        <v>17</v>
      </c>
      <c r="O1691" t="s">
        <v>26</v>
      </c>
    </row>
    <row r="1692" spans="1:15" x14ac:dyDescent="0.45">
      <c r="A1692">
        <v>61014777</v>
      </c>
      <c r="B1692" s="4">
        <v>43996</v>
      </c>
      <c r="C1692">
        <v>8658676</v>
      </c>
      <c r="D1692">
        <v>10339</v>
      </c>
      <c r="E1692" t="s">
        <v>208</v>
      </c>
      <c r="F1692" t="s">
        <v>174</v>
      </c>
      <c r="G1692" t="s">
        <v>155</v>
      </c>
      <c r="H1692">
        <v>2</v>
      </c>
      <c r="I1692" s="5">
        <v>130.24369747899161</v>
      </c>
      <c r="J1692" s="5">
        <f t="shared" si="26"/>
        <v>260.48739495798321</v>
      </c>
      <c r="K1692" s="6">
        <v>83043</v>
      </c>
      <c r="L1692" s="6" t="s">
        <v>13</v>
      </c>
      <c r="M1692" s="6" t="s">
        <v>27</v>
      </c>
      <c r="N1692" t="s">
        <v>15</v>
      </c>
      <c r="O1692" t="s">
        <v>16</v>
      </c>
    </row>
    <row r="1693" spans="1:15" x14ac:dyDescent="0.45">
      <c r="A1693">
        <v>15366210</v>
      </c>
      <c r="B1693" s="4">
        <v>43996</v>
      </c>
      <c r="C1693">
        <v>1150596</v>
      </c>
      <c r="D1693">
        <v>13394</v>
      </c>
      <c r="E1693" t="s">
        <v>214</v>
      </c>
      <c r="F1693" t="s">
        <v>152</v>
      </c>
      <c r="G1693" t="s">
        <v>154</v>
      </c>
      <c r="H1693">
        <v>3</v>
      </c>
      <c r="I1693" s="5">
        <v>123.52100840336136</v>
      </c>
      <c r="J1693" s="5">
        <f t="shared" si="26"/>
        <v>370.56302521008411</v>
      </c>
      <c r="K1693" s="6">
        <v>15374</v>
      </c>
      <c r="L1693" s="6" t="s">
        <v>21</v>
      </c>
      <c r="M1693" s="6" t="s">
        <v>31</v>
      </c>
      <c r="N1693" t="s">
        <v>32</v>
      </c>
      <c r="O1693" t="s">
        <v>16</v>
      </c>
    </row>
    <row r="1694" spans="1:15" x14ac:dyDescent="0.45">
      <c r="A1694">
        <v>28121945</v>
      </c>
      <c r="B1694" s="4">
        <v>43995</v>
      </c>
      <c r="C1694">
        <v>5864362</v>
      </c>
      <c r="D1694">
        <v>10352</v>
      </c>
      <c r="E1694" t="s">
        <v>199</v>
      </c>
      <c r="F1694" t="s">
        <v>174</v>
      </c>
      <c r="G1694" t="s">
        <v>154</v>
      </c>
      <c r="H1694">
        <v>3</v>
      </c>
      <c r="I1694" s="5">
        <v>127.72268907563027</v>
      </c>
      <c r="J1694" s="5">
        <f t="shared" si="26"/>
        <v>383.1680672268908</v>
      </c>
      <c r="K1694" s="6">
        <v>92690</v>
      </c>
      <c r="L1694" s="6" t="s">
        <v>13</v>
      </c>
      <c r="M1694" s="6" t="s">
        <v>27</v>
      </c>
      <c r="N1694" t="s">
        <v>23</v>
      </c>
      <c r="O1694" t="s">
        <v>16</v>
      </c>
    </row>
    <row r="1695" spans="1:15" x14ac:dyDescent="0.45">
      <c r="A1695">
        <v>56784291</v>
      </c>
      <c r="B1695" s="4">
        <v>43995</v>
      </c>
      <c r="C1695">
        <v>2115746</v>
      </c>
      <c r="D1695">
        <v>13320</v>
      </c>
      <c r="E1695" t="s">
        <v>225</v>
      </c>
      <c r="F1695" t="s">
        <v>152</v>
      </c>
      <c r="G1695" t="s">
        <v>154</v>
      </c>
      <c r="H1695">
        <v>3</v>
      </c>
      <c r="I1695" s="5">
        <v>110.07563025210085</v>
      </c>
      <c r="J1695" s="5">
        <f t="shared" si="26"/>
        <v>330.22689075630257</v>
      </c>
      <c r="K1695" s="6">
        <v>49201</v>
      </c>
      <c r="L1695" s="6" t="s">
        <v>19</v>
      </c>
      <c r="M1695" s="6" t="s">
        <v>20</v>
      </c>
      <c r="N1695" t="s">
        <v>32</v>
      </c>
      <c r="O1695" t="s">
        <v>16</v>
      </c>
    </row>
    <row r="1696" spans="1:15" x14ac:dyDescent="0.45">
      <c r="A1696">
        <v>50945468</v>
      </c>
      <c r="B1696" s="4">
        <v>43995</v>
      </c>
      <c r="C1696">
        <v>9232881</v>
      </c>
      <c r="D1696">
        <v>13111</v>
      </c>
      <c r="E1696" t="s">
        <v>178</v>
      </c>
      <c r="F1696" t="s">
        <v>152</v>
      </c>
      <c r="G1696" t="s">
        <v>155</v>
      </c>
      <c r="H1696">
        <v>2</v>
      </c>
      <c r="I1696" s="5">
        <v>113.43697478991598</v>
      </c>
      <c r="J1696" s="5">
        <f t="shared" si="26"/>
        <v>226.87394957983196</v>
      </c>
      <c r="K1696" s="6">
        <v>44575</v>
      </c>
      <c r="L1696" s="6" t="s">
        <v>28</v>
      </c>
      <c r="M1696" s="6" t="s">
        <v>29</v>
      </c>
      <c r="N1696" t="s">
        <v>17</v>
      </c>
      <c r="O1696" t="s">
        <v>16</v>
      </c>
    </row>
    <row r="1697" spans="1:15" x14ac:dyDescent="0.45">
      <c r="A1697">
        <v>97382822</v>
      </c>
      <c r="B1697" s="4">
        <v>43995</v>
      </c>
      <c r="C1697">
        <v>2162291</v>
      </c>
      <c r="D1697">
        <v>13791</v>
      </c>
      <c r="E1697" t="s">
        <v>179</v>
      </c>
      <c r="F1697" t="s">
        <v>152</v>
      </c>
      <c r="G1697" t="s">
        <v>155</v>
      </c>
      <c r="H1697">
        <v>1</v>
      </c>
      <c r="I1697" s="5">
        <v>125.20168067226892</v>
      </c>
      <c r="J1697" s="5">
        <f t="shared" si="26"/>
        <v>125.20168067226892</v>
      </c>
      <c r="K1697" s="6">
        <v>87719</v>
      </c>
      <c r="L1697" s="6" t="s">
        <v>13</v>
      </c>
      <c r="M1697" s="6" t="s">
        <v>27</v>
      </c>
      <c r="N1697" t="s">
        <v>32</v>
      </c>
      <c r="O1697" t="s">
        <v>57</v>
      </c>
    </row>
    <row r="1698" spans="1:15" x14ac:dyDescent="0.45">
      <c r="A1698">
        <v>10306430</v>
      </c>
      <c r="B1698" s="4">
        <v>43995</v>
      </c>
      <c r="C1698">
        <v>5566808</v>
      </c>
      <c r="D1698">
        <v>12710</v>
      </c>
      <c r="E1698" t="s">
        <v>228</v>
      </c>
      <c r="F1698" t="s">
        <v>151</v>
      </c>
      <c r="G1698" t="s">
        <v>155</v>
      </c>
      <c r="H1698">
        <v>3</v>
      </c>
      <c r="I1698" s="5">
        <v>259.65546218487395</v>
      </c>
      <c r="J1698" s="5">
        <f t="shared" si="26"/>
        <v>778.96638655462186</v>
      </c>
      <c r="K1698" s="6">
        <v>53111</v>
      </c>
      <c r="L1698" s="6" t="s">
        <v>28</v>
      </c>
      <c r="M1698" s="6" t="s">
        <v>29</v>
      </c>
      <c r="N1698" t="s">
        <v>17</v>
      </c>
      <c r="O1698" t="s">
        <v>16</v>
      </c>
    </row>
    <row r="1699" spans="1:15" x14ac:dyDescent="0.45">
      <c r="A1699">
        <v>10306430</v>
      </c>
      <c r="B1699" s="4">
        <v>43995</v>
      </c>
      <c r="C1699">
        <v>5566808</v>
      </c>
      <c r="D1699">
        <v>12086</v>
      </c>
      <c r="E1699" t="s">
        <v>206</v>
      </c>
      <c r="F1699" t="s">
        <v>151</v>
      </c>
      <c r="G1699" t="s">
        <v>154</v>
      </c>
      <c r="H1699">
        <v>3</v>
      </c>
      <c r="I1699" s="5">
        <v>248.73109243697482</v>
      </c>
      <c r="J1699" s="5">
        <f t="shared" si="26"/>
        <v>746.19327731092449</v>
      </c>
      <c r="K1699" s="6">
        <v>53111</v>
      </c>
      <c r="L1699" s="6" t="s">
        <v>28</v>
      </c>
      <c r="M1699" s="6" t="s">
        <v>29</v>
      </c>
      <c r="N1699" t="s">
        <v>17</v>
      </c>
      <c r="O1699" t="s">
        <v>16</v>
      </c>
    </row>
    <row r="1700" spans="1:15" x14ac:dyDescent="0.45">
      <c r="A1700">
        <v>10306430</v>
      </c>
      <c r="B1700" s="4">
        <v>43995</v>
      </c>
      <c r="C1700">
        <v>5566808</v>
      </c>
      <c r="D1700">
        <v>13071</v>
      </c>
      <c r="E1700" t="s">
        <v>180</v>
      </c>
      <c r="F1700" t="s">
        <v>152</v>
      </c>
      <c r="G1700" t="s">
        <v>154</v>
      </c>
      <c r="H1700">
        <v>3</v>
      </c>
      <c r="I1700" s="5">
        <v>122.68067226890757</v>
      </c>
      <c r="J1700" s="5">
        <f t="shared" si="26"/>
        <v>368.0420168067227</v>
      </c>
      <c r="K1700" s="6">
        <v>53111</v>
      </c>
      <c r="L1700" s="6" t="s">
        <v>28</v>
      </c>
      <c r="M1700" s="6" t="s">
        <v>29</v>
      </c>
      <c r="N1700" t="s">
        <v>17</v>
      </c>
      <c r="O1700" t="s">
        <v>16</v>
      </c>
    </row>
    <row r="1701" spans="1:15" x14ac:dyDescent="0.45">
      <c r="A1701">
        <v>47476759</v>
      </c>
      <c r="B1701" s="4">
        <v>43994</v>
      </c>
      <c r="C1701">
        <v>8897108</v>
      </c>
      <c r="D1701">
        <v>12849</v>
      </c>
      <c r="E1701" t="s">
        <v>200</v>
      </c>
      <c r="F1701" t="s">
        <v>151</v>
      </c>
      <c r="G1701" t="s">
        <v>154</v>
      </c>
      <c r="H1701">
        <v>2</v>
      </c>
      <c r="I1701" s="5">
        <v>255.45378151260505</v>
      </c>
      <c r="J1701" s="5">
        <f t="shared" si="26"/>
        <v>510.9075630252101</v>
      </c>
      <c r="K1701" s="6">
        <v>97357</v>
      </c>
      <c r="L1701" s="6" t="s">
        <v>13</v>
      </c>
      <c r="M1701" s="6" t="s">
        <v>27</v>
      </c>
      <c r="N1701" t="s">
        <v>35</v>
      </c>
      <c r="O1701" t="s">
        <v>16</v>
      </c>
    </row>
    <row r="1702" spans="1:15" x14ac:dyDescent="0.45">
      <c r="A1702">
        <v>80340344</v>
      </c>
      <c r="B1702" s="4">
        <v>43994</v>
      </c>
      <c r="C1702">
        <v>5095216</v>
      </c>
      <c r="D1702">
        <v>10538</v>
      </c>
      <c r="E1702" t="s">
        <v>226</v>
      </c>
      <c r="F1702" t="s">
        <v>174</v>
      </c>
      <c r="G1702" t="s">
        <v>154</v>
      </c>
      <c r="H1702">
        <v>2</v>
      </c>
      <c r="I1702" s="5">
        <v>130.24369747899161</v>
      </c>
      <c r="J1702" s="5">
        <f t="shared" si="26"/>
        <v>260.48739495798321</v>
      </c>
      <c r="K1702" s="6">
        <v>33415</v>
      </c>
      <c r="L1702" s="6" t="s">
        <v>28</v>
      </c>
      <c r="M1702" s="6" t="s">
        <v>29</v>
      </c>
      <c r="N1702" t="s">
        <v>32</v>
      </c>
      <c r="O1702" t="s">
        <v>18</v>
      </c>
    </row>
    <row r="1703" spans="1:15" x14ac:dyDescent="0.45">
      <c r="A1703">
        <v>80340344</v>
      </c>
      <c r="B1703" s="4">
        <v>43994</v>
      </c>
      <c r="C1703">
        <v>5095216</v>
      </c>
      <c r="D1703">
        <v>11733</v>
      </c>
      <c r="E1703" t="s">
        <v>182</v>
      </c>
      <c r="F1703" t="s">
        <v>150</v>
      </c>
      <c r="G1703" t="s">
        <v>155</v>
      </c>
      <c r="H1703">
        <v>3</v>
      </c>
      <c r="I1703" s="5">
        <v>73.100840336134453</v>
      </c>
      <c r="J1703" s="5">
        <f t="shared" si="26"/>
        <v>219.30252100840335</v>
      </c>
      <c r="K1703" s="6">
        <v>33415</v>
      </c>
      <c r="L1703" s="6" t="s">
        <v>28</v>
      </c>
      <c r="M1703" s="6" t="s">
        <v>29</v>
      </c>
      <c r="N1703" t="s">
        <v>32</v>
      </c>
      <c r="O1703" t="s">
        <v>18</v>
      </c>
    </row>
    <row r="1704" spans="1:15" x14ac:dyDescent="0.45">
      <c r="A1704">
        <v>80340344</v>
      </c>
      <c r="B1704" s="4">
        <v>43994</v>
      </c>
      <c r="C1704">
        <v>5095216</v>
      </c>
      <c r="D1704">
        <v>12086</v>
      </c>
      <c r="E1704" t="s">
        <v>206</v>
      </c>
      <c r="F1704" t="s">
        <v>151</v>
      </c>
      <c r="G1704" t="s">
        <v>154</v>
      </c>
      <c r="H1704">
        <v>3</v>
      </c>
      <c r="I1704" s="5">
        <v>248.73109243697482</v>
      </c>
      <c r="J1704" s="5">
        <f t="shared" si="26"/>
        <v>746.19327731092449</v>
      </c>
      <c r="K1704" s="6">
        <v>33415</v>
      </c>
      <c r="L1704" s="6" t="s">
        <v>28</v>
      </c>
      <c r="M1704" s="6" t="s">
        <v>29</v>
      </c>
      <c r="N1704" t="s">
        <v>32</v>
      </c>
      <c r="O1704" t="s">
        <v>18</v>
      </c>
    </row>
    <row r="1705" spans="1:15" x14ac:dyDescent="0.45">
      <c r="A1705">
        <v>47476759</v>
      </c>
      <c r="B1705" s="4">
        <v>43994</v>
      </c>
      <c r="C1705">
        <v>8897108</v>
      </c>
      <c r="D1705">
        <v>10181</v>
      </c>
      <c r="E1705" t="s">
        <v>189</v>
      </c>
      <c r="F1705" t="s">
        <v>174</v>
      </c>
      <c r="G1705" t="s">
        <v>154</v>
      </c>
      <c r="H1705">
        <v>2</v>
      </c>
      <c r="I1705" s="5">
        <v>134.44537815126051</v>
      </c>
      <c r="J1705" s="5">
        <f t="shared" si="26"/>
        <v>268.89075630252103</v>
      </c>
      <c r="K1705" s="6">
        <v>97357</v>
      </c>
      <c r="L1705" s="6" t="s">
        <v>13</v>
      </c>
      <c r="M1705" s="6" t="s">
        <v>27</v>
      </c>
      <c r="N1705" t="s">
        <v>35</v>
      </c>
      <c r="O1705" t="s">
        <v>16</v>
      </c>
    </row>
    <row r="1706" spans="1:15" x14ac:dyDescent="0.45">
      <c r="A1706">
        <v>47476759</v>
      </c>
      <c r="B1706" s="4">
        <v>43994</v>
      </c>
      <c r="C1706">
        <v>8897108</v>
      </c>
      <c r="D1706">
        <v>13699</v>
      </c>
      <c r="E1706" t="s">
        <v>223</v>
      </c>
      <c r="F1706" t="s">
        <v>152</v>
      </c>
      <c r="G1706" t="s">
        <v>155</v>
      </c>
      <c r="H1706">
        <v>2</v>
      </c>
      <c r="I1706" s="5">
        <v>119.31932773109244</v>
      </c>
      <c r="J1706" s="5">
        <f t="shared" si="26"/>
        <v>238.63865546218489</v>
      </c>
      <c r="K1706" s="6">
        <v>97357</v>
      </c>
      <c r="L1706" s="6" t="s">
        <v>13</v>
      </c>
      <c r="M1706" s="6" t="s">
        <v>27</v>
      </c>
      <c r="N1706" t="s">
        <v>35</v>
      </c>
      <c r="O1706" t="s">
        <v>16</v>
      </c>
    </row>
    <row r="1707" spans="1:15" x14ac:dyDescent="0.45">
      <c r="A1707">
        <v>23872026</v>
      </c>
      <c r="B1707" s="4">
        <v>43993</v>
      </c>
      <c r="C1707">
        <v>1722709</v>
      </c>
      <c r="D1707">
        <v>12735</v>
      </c>
      <c r="E1707" t="s">
        <v>231</v>
      </c>
      <c r="F1707" t="s">
        <v>151</v>
      </c>
      <c r="G1707" t="s">
        <v>155</v>
      </c>
      <c r="H1707">
        <v>1</v>
      </c>
      <c r="I1707" s="5">
        <v>268.05882352941177</v>
      </c>
      <c r="J1707" s="5">
        <f t="shared" si="26"/>
        <v>268.05882352941177</v>
      </c>
      <c r="K1707" s="6">
        <v>92224</v>
      </c>
      <c r="L1707" s="6" t="s">
        <v>13</v>
      </c>
      <c r="M1707" s="6" t="s">
        <v>27</v>
      </c>
      <c r="N1707" t="s">
        <v>32</v>
      </c>
      <c r="O1707" t="s">
        <v>16</v>
      </c>
    </row>
    <row r="1708" spans="1:15" x14ac:dyDescent="0.45">
      <c r="A1708">
        <v>86860288</v>
      </c>
      <c r="B1708" s="4">
        <v>43992</v>
      </c>
      <c r="C1708">
        <v>7016681</v>
      </c>
      <c r="D1708">
        <v>10198</v>
      </c>
      <c r="E1708" t="s">
        <v>222</v>
      </c>
      <c r="F1708" t="s">
        <v>174</v>
      </c>
      <c r="G1708" t="s">
        <v>155</v>
      </c>
      <c r="H1708">
        <v>3</v>
      </c>
      <c r="I1708" s="5">
        <v>130.24369747899161</v>
      </c>
      <c r="J1708" s="5">
        <f t="shared" si="26"/>
        <v>390.73109243697479</v>
      </c>
      <c r="K1708" s="6">
        <v>41844</v>
      </c>
      <c r="L1708" s="6" t="s">
        <v>28</v>
      </c>
      <c r="M1708" s="6" t="s">
        <v>29</v>
      </c>
      <c r="N1708" t="s">
        <v>32</v>
      </c>
      <c r="O1708" t="s">
        <v>18</v>
      </c>
    </row>
    <row r="1709" spans="1:15" x14ac:dyDescent="0.45">
      <c r="A1709">
        <v>86860288</v>
      </c>
      <c r="B1709" s="4">
        <v>43992</v>
      </c>
      <c r="C1709">
        <v>7016681</v>
      </c>
      <c r="D1709">
        <v>11400</v>
      </c>
      <c r="E1709" t="s">
        <v>204</v>
      </c>
      <c r="F1709" t="s">
        <v>150</v>
      </c>
      <c r="G1709" t="s">
        <v>155</v>
      </c>
      <c r="H1709">
        <v>2</v>
      </c>
      <c r="I1709" s="5">
        <v>63.857142857142854</v>
      </c>
      <c r="J1709" s="5">
        <f t="shared" si="26"/>
        <v>127.71428571428571</v>
      </c>
      <c r="K1709" s="6">
        <v>41844</v>
      </c>
      <c r="L1709" s="6" t="s">
        <v>28</v>
      </c>
      <c r="M1709" s="6" t="s">
        <v>29</v>
      </c>
      <c r="N1709" t="s">
        <v>32</v>
      </c>
      <c r="O1709" t="s">
        <v>18</v>
      </c>
    </row>
    <row r="1710" spans="1:15" x14ac:dyDescent="0.45">
      <c r="A1710">
        <v>86860288</v>
      </c>
      <c r="B1710" s="4">
        <v>43992</v>
      </c>
      <c r="C1710">
        <v>7016681</v>
      </c>
      <c r="D1710">
        <v>12710</v>
      </c>
      <c r="E1710" t="s">
        <v>228</v>
      </c>
      <c r="F1710" t="s">
        <v>151</v>
      </c>
      <c r="G1710" t="s">
        <v>155</v>
      </c>
      <c r="H1710">
        <v>3</v>
      </c>
      <c r="I1710" s="5">
        <v>259.65546218487395</v>
      </c>
      <c r="J1710" s="5">
        <f t="shared" si="26"/>
        <v>778.96638655462186</v>
      </c>
      <c r="K1710" s="6">
        <v>41844</v>
      </c>
      <c r="L1710" s="6" t="s">
        <v>28</v>
      </c>
      <c r="M1710" s="6" t="s">
        <v>29</v>
      </c>
      <c r="N1710" t="s">
        <v>32</v>
      </c>
      <c r="O1710" t="s">
        <v>18</v>
      </c>
    </row>
    <row r="1711" spans="1:15" x14ac:dyDescent="0.45">
      <c r="A1711">
        <v>54323223</v>
      </c>
      <c r="B1711" s="4">
        <v>43992</v>
      </c>
      <c r="C1711">
        <v>5395129</v>
      </c>
      <c r="D1711">
        <v>10331</v>
      </c>
      <c r="E1711" t="s">
        <v>188</v>
      </c>
      <c r="F1711" t="s">
        <v>174</v>
      </c>
      <c r="G1711" t="s">
        <v>154</v>
      </c>
      <c r="H1711">
        <v>2</v>
      </c>
      <c r="I1711" s="5">
        <v>141.16806722689077</v>
      </c>
      <c r="J1711" s="5">
        <f t="shared" si="26"/>
        <v>282.33613445378154</v>
      </c>
      <c r="K1711" s="6">
        <v>59590</v>
      </c>
      <c r="L1711" s="6" t="s">
        <v>28</v>
      </c>
      <c r="M1711" s="6" t="s">
        <v>29</v>
      </c>
      <c r="N1711" t="s">
        <v>35</v>
      </c>
      <c r="O1711" t="s">
        <v>16</v>
      </c>
    </row>
    <row r="1712" spans="1:15" x14ac:dyDescent="0.45">
      <c r="A1712">
        <v>54323223</v>
      </c>
      <c r="B1712" s="4">
        <v>43992</v>
      </c>
      <c r="C1712">
        <v>5395129</v>
      </c>
      <c r="D1712">
        <v>12899</v>
      </c>
      <c r="E1712" t="s">
        <v>177</v>
      </c>
      <c r="F1712" t="s">
        <v>151</v>
      </c>
      <c r="G1712" t="s">
        <v>155</v>
      </c>
      <c r="H1712">
        <v>3</v>
      </c>
      <c r="I1712" s="5">
        <v>268.05882352941177</v>
      </c>
      <c r="J1712" s="5">
        <f t="shared" si="26"/>
        <v>804.17647058823536</v>
      </c>
      <c r="K1712" s="6">
        <v>59590</v>
      </c>
      <c r="L1712" s="6" t="s">
        <v>28</v>
      </c>
      <c r="M1712" s="6" t="s">
        <v>29</v>
      </c>
      <c r="N1712" t="s">
        <v>35</v>
      </c>
      <c r="O1712" t="s">
        <v>16</v>
      </c>
    </row>
    <row r="1713" spans="1:15" x14ac:dyDescent="0.45">
      <c r="A1713">
        <v>46258909</v>
      </c>
      <c r="B1713" s="4">
        <v>43992</v>
      </c>
      <c r="C1713">
        <v>8673989</v>
      </c>
      <c r="D1713">
        <v>13397</v>
      </c>
      <c r="E1713" t="s">
        <v>219</v>
      </c>
      <c r="F1713" t="s">
        <v>152</v>
      </c>
      <c r="G1713" t="s">
        <v>155</v>
      </c>
      <c r="H1713">
        <v>3</v>
      </c>
      <c r="I1713" s="5">
        <v>117.63865546218489</v>
      </c>
      <c r="J1713" s="5">
        <f t="shared" si="26"/>
        <v>352.91596638655466</v>
      </c>
      <c r="K1713" s="6">
        <v>66877</v>
      </c>
      <c r="L1713" s="6" t="s">
        <v>28</v>
      </c>
      <c r="M1713" s="6" t="s">
        <v>36</v>
      </c>
      <c r="N1713" t="s">
        <v>32</v>
      </c>
      <c r="O1713" t="s">
        <v>16</v>
      </c>
    </row>
    <row r="1714" spans="1:15" x14ac:dyDescent="0.45">
      <c r="A1714">
        <v>80401873</v>
      </c>
      <c r="B1714" s="4">
        <v>43991</v>
      </c>
      <c r="C1714">
        <v>7789314</v>
      </c>
      <c r="D1714">
        <v>10352</v>
      </c>
      <c r="E1714" t="s">
        <v>199</v>
      </c>
      <c r="F1714" t="s">
        <v>174</v>
      </c>
      <c r="G1714" t="s">
        <v>154</v>
      </c>
      <c r="H1714">
        <v>3</v>
      </c>
      <c r="I1714" s="5">
        <v>127.72268907563027</v>
      </c>
      <c r="J1714" s="5">
        <f t="shared" si="26"/>
        <v>383.1680672268908</v>
      </c>
      <c r="K1714" s="6" t="s">
        <v>84</v>
      </c>
      <c r="L1714" s="6" t="s">
        <v>21</v>
      </c>
      <c r="M1714" s="6" t="s">
        <v>25</v>
      </c>
      <c r="N1714" t="s">
        <v>23</v>
      </c>
      <c r="O1714" t="s">
        <v>18</v>
      </c>
    </row>
    <row r="1715" spans="1:15" x14ac:dyDescent="0.45">
      <c r="A1715">
        <v>80401873</v>
      </c>
      <c r="B1715" s="4">
        <v>43991</v>
      </c>
      <c r="C1715">
        <v>7789314</v>
      </c>
      <c r="D1715">
        <v>11310</v>
      </c>
      <c r="E1715" t="s">
        <v>211</v>
      </c>
      <c r="F1715" t="s">
        <v>150</v>
      </c>
      <c r="G1715" t="s">
        <v>154</v>
      </c>
      <c r="H1715">
        <v>3</v>
      </c>
      <c r="I1715" s="5">
        <v>71.420168067226896</v>
      </c>
      <c r="J1715" s="5">
        <f t="shared" si="26"/>
        <v>214.2605042016807</v>
      </c>
      <c r="K1715" s="6" t="s">
        <v>84</v>
      </c>
      <c r="L1715" s="6" t="s">
        <v>21</v>
      </c>
      <c r="M1715" s="6" t="s">
        <v>25</v>
      </c>
      <c r="N1715" t="s">
        <v>23</v>
      </c>
      <c r="O1715" t="s">
        <v>18</v>
      </c>
    </row>
    <row r="1716" spans="1:15" x14ac:dyDescent="0.45">
      <c r="A1716">
        <v>80401873</v>
      </c>
      <c r="B1716" s="4">
        <v>43991</v>
      </c>
      <c r="C1716">
        <v>7789314</v>
      </c>
      <c r="D1716">
        <v>13355</v>
      </c>
      <c r="E1716" t="s">
        <v>224</v>
      </c>
      <c r="F1716" t="s">
        <v>152</v>
      </c>
      <c r="G1716" t="s">
        <v>154</v>
      </c>
      <c r="H1716">
        <v>2</v>
      </c>
      <c r="I1716" s="5">
        <v>123.52100840336136</v>
      </c>
      <c r="J1716" s="5">
        <f t="shared" si="26"/>
        <v>247.04201680672273</v>
      </c>
      <c r="K1716" s="6" t="s">
        <v>84</v>
      </c>
      <c r="L1716" s="6" t="s">
        <v>21</v>
      </c>
      <c r="M1716" s="6" t="s">
        <v>25</v>
      </c>
      <c r="N1716" t="s">
        <v>23</v>
      </c>
      <c r="O1716" t="s">
        <v>18</v>
      </c>
    </row>
    <row r="1717" spans="1:15" x14ac:dyDescent="0.45">
      <c r="A1717">
        <v>45556430</v>
      </c>
      <c r="B1717" s="4">
        <v>43990</v>
      </c>
      <c r="C1717">
        <v>8293782</v>
      </c>
      <c r="D1717">
        <v>12634</v>
      </c>
      <c r="E1717" t="s">
        <v>202</v>
      </c>
      <c r="F1717" t="s">
        <v>151</v>
      </c>
      <c r="G1717" t="s">
        <v>154</v>
      </c>
      <c r="H1717">
        <v>2</v>
      </c>
      <c r="I1717" s="5">
        <v>265.53781512605042</v>
      </c>
      <c r="J1717" s="5">
        <f t="shared" si="26"/>
        <v>531.07563025210084</v>
      </c>
      <c r="K1717" s="6">
        <v>75438</v>
      </c>
      <c r="L1717" s="6" t="s">
        <v>13</v>
      </c>
      <c r="M1717" s="6" t="s">
        <v>14</v>
      </c>
      <c r="N1717" t="s">
        <v>32</v>
      </c>
      <c r="O1717" t="s">
        <v>16</v>
      </c>
    </row>
    <row r="1718" spans="1:15" x14ac:dyDescent="0.45">
      <c r="A1718">
        <v>34062308</v>
      </c>
      <c r="B1718" s="4">
        <v>43990</v>
      </c>
      <c r="C1718">
        <v>2238102</v>
      </c>
      <c r="D1718">
        <v>10352</v>
      </c>
      <c r="E1718" t="s">
        <v>199</v>
      </c>
      <c r="F1718" t="s">
        <v>174</v>
      </c>
      <c r="G1718" t="s">
        <v>154</v>
      </c>
      <c r="H1718">
        <v>2</v>
      </c>
      <c r="I1718" s="5">
        <v>127.72268907563027</v>
      </c>
      <c r="J1718" s="5">
        <f t="shared" si="26"/>
        <v>255.44537815126054</v>
      </c>
      <c r="K1718" s="6" t="s">
        <v>123</v>
      </c>
      <c r="L1718" s="6" t="s">
        <v>21</v>
      </c>
      <c r="M1718" s="6" t="s">
        <v>25</v>
      </c>
      <c r="N1718" t="s">
        <v>17</v>
      </c>
      <c r="O1718" t="s">
        <v>16</v>
      </c>
    </row>
    <row r="1719" spans="1:15" x14ac:dyDescent="0.45">
      <c r="A1719">
        <v>45556430</v>
      </c>
      <c r="B1719" s="4">
        <v>43990</v>
      </c>
      <c r="C1719">
        <v>8293782</v>
      </c>
      <c r="D1719">
        <v>11518</v>
      </c>
      <c r="E1719" t="s">
        <v>216</v>
      </c>
      <c r="F1719" t="s">
        <v>150</v>
      </c>
      <c r="G1719" t="s">
        <v>154</v>
      </c>
      <c r="H1719">
        <v>3</v>
      </c>
      <c r="I1719" s="5">
        <v>63.016806722689076</v>
      </c>
      <c r="J1719" s="5">
        <f t="shared" si="26"/>
        <v>189.05042016806723</v>
      </c>
      <c r="K1719" s="6">
        <v>75438</v>
      </c>
      <c r="L1719" s="6" t="s">
        <v>13</v>
      </c>
      <c r="M1719" s="6" t="s">
        <v>14</v>
      </c>
      <c r="N1719" t="s">
        <v>32</v>
      </c>
      <c r="O1719" t="s">
        <v>16</v>
      </c>
    </row>
    <row r="1720" spans="1:15" x14ac:dyDescent="0.45">
      <c r="A1720">
        <v>14530105</v>
      </c>
      <c r="B1720" s="4">
        <v>43990</v>
      </c>
      <c r="C1720">
        <v>2494133</v>
      </c>
      <c r="D1720">
        <v>11777</v>
      </c>
      <c r="E1720" t="s">
        <v>175</v>
      </c>
      <c r="F1720" t="s">
        <v>150</v>
      </c>
      <c r="G1720" t="s">
        <v>154</v>
      </c>
      <c r="H1720">
        <v>3</v>
      </c>
      <c r="I1720" s="5">
        <v>63.016806722689076</v>
      </c>
      <c r="J1720" s="5">
        <f t="shared" si="26"/>
        <v>189.05042016806723</v>
      </c>
      <c r="K1720" s="6">
        <v>72160</v>
      </c>
      <c r="L1720" s="6" t="s">
        <v>13</v>
      </c>
      <c r="M1720" s="6" t="s">
        <v>14</v>
      </c>
      <c r="N1720" t="s">
        <v>15</v>
      </c>
      <c r="O1720" t="s">
        <v>16</v>
      </c>
    </row>
    <row r="1721" spans="1:15" x14ac:dyDescent="0.45">
      <c r="A1721">
        <v>92794571</v>
      </c>
      <c r="B1721" s="4">
        <v>43990</v>
      </c>
      <c r="C1721">
        <v>9130538</v>
      </c>
      <c r="D1721">
        <v>10352</v>
      </c>
      <c r="E1721" t="s">
        <v>199</v>
      </c>
      <c r="F1721" t="s">
        <v>174</v>
      </c>
      <c r="G1721" t="s">
        <v>154</v>
      </c>
      <c r="H1721">
        <v>1</v>
      </c>
      <c r="I1721" s="5">
        <v>127.72268907563027</v>
      </c>
      <c r="J1721" s="5">
        <f t="shared" si="26"/>
        <v>127.72268907563027</v>
      </c>
      <c r="K1721" s="6">
        <v>85049</v>
      </c>
      <c r="L1721" s="6" t="s">
        <v>13</v>
      </c>
      <c r="M1721" s="6" t="s">
        <v>27</v>
      </c>
      <c r="N1721" t="s">
        <v>17</v>
      </c>
      <c r="O1721" t="s">
        <v>26</v>
      </c>
    </row>
    <row r="1722" spans="1:15" x14ac:dyDescent="0.45">
      <c r="A1722">
        <v>88228515</v>
      </c>
      <c r="B1722" s="4">
        <v>43989</v>
      </c>
      <c r="C1722">
        <v>6480523</v>
      </c>
      <c r="D1722">
        <v>10198</v>
      </c>
      <c r="E1722" t="s">
        <v>222</v>
      </c>
      <c r="F1722" t="s">
        <v>174</v>
      </c>
      <c r="G1722" t="s">
        <v>155</v>
      </c>
      <c r="H1722">
        <v>3</v>
      </c>
      <c r="I1722" s="5">
        <v>130.24369747899161</v>
      </c>
      <c r="J1722" s="5">
        <f t="shared" si="26"/>
        <v>390.73109243697479</v>
      </c>
      <c r="K1722" s="6" t="s">
        <v>44</v>
      </c>
      <c r="L1722" s="6" t="s">
        <v>21</v>
      </c>
      <c r="M1722" s="6" t="s">
        <v>25</v>
      </c>
      <c r="N1722" t="s">
        <v>23</v>
      </c>
      <c r="O1722" t="s">
        <v>18</v>
      </c>
    </row>
    <row r="1723" spans="1:15" x14ac:dyDescent="0.45">
      <c r="A1723">
        <v>88228515</v>
      </c>
      <c r="B1723" s="4">
        <v>43989</v>
      </c>
      <c r="C1723">
        <v>6480523</v>
      </c>
      <c r="D1723">
        <v>13583</v>
      </c>
      <c r="E1723" t="s">
        <v>184</v>
      </c>
      <c r="F1723" t="s">
        <v>152</v>
      </c>
      <c r="G1723" t="s">
        <v>154</v>
      </c>
      <c r="H1723">
        <v>2</v>
      </c>
      <c r="I1723" s="5">
        <v>110.07563025210085</v>
      </c>
      <c r="J1723" s="5">
        <f t="shared" si="26"/>
        <v>220.1512605042017</v>
      </c>
      <c r="K1723" s="6" t="s">
        <v>44</v>
      </c>
      <c r="L1723" s="6" t="s">
        <v>21</v>
      </c>
      <c r="M1723" s="6" t="s">
        <v>25</v>
      </c>
      <c r="N1723" t="s">
        <v>23</v>
      </c>
      <c r="O1723" t="s">
        <v>18</v>
      </c>
    </row>
    <row r="1724" spans="1:15" x14ac:dyDescent="0.45">
      <c r="A1724">
        <v>88228515</v>
      </c>
      <c r="B1724" s="4">
        <v>43989</v>
      </c>
      <c r="C1724">
        <v>6480523</v>
      </c>
      <c r="D1724">
        <v>13111</v>
      </c>
      <c r="E1724" t="s">
        <v>178</v>
      </c>
      <c r="F1724" t="s">
        <v>152</v>
      </c>
      <c r="G1724" t="s">
        <v>155</v>
      </c>
      <c r="H1724">
        <v>3</v>
      </c>
      <c r="I1724" s="5">
        <v>113.43697478991598</v>
      </c>
      <c r="J1724" s="5">
        <f t="shared" si="26"/>
        <v>340.31092436974791</v>
      </c>
      <c r="K1724" s="6" t="s">
        <v>44</v>
      </c>
      <c r="L1724" s="6" t="s">
        <v>21</v>
      </c>
      <c r="M1724" s="6" t="s">
        <v>25</v>
      </c>
      <c r="N1724" t="s">
        <v>23</v>
      </c>
      <c r="O1724" t="s">
        <v>18</v>
      </c>
    </row>
    <row r="1725" spans="1:15" x14ac:dyDescent="0.45">
      <c r="A1725">
        <v>53811164</v>
      </c>
      <c r="B1725" s="4">
        <v>43989</v>
      </c>
      <c r="C1725">
        <v>2746878</v>
      </c>
      <c r="D1725">
        <v>13320</v>
      </c>
      <c r="E1725" t="s">
        <v>225</v>
      </c>
      <c r="F1725" t="s">
        <v>152</v>
      </c>
      <c r="G1725" t="s">
        <v>154</v>
      </c>
      <c r="H1725">
        <v>2</v>
      </c>
      <c r="I1725" s="5">
        <v>110.07563025210085</v>
      </c>
      <c r="J1725" s="5">
        <f t="shared" si="26"/>
        <v>220.1512605042017</v>
      </c>
      <c r="K1725" s="6">
        <v>16247</v>
      </c>
      <c r="L1725" s="6" t="s">
        <v>21</v>
      </c>
      <c r="M1725" s="6" t="s">
        <v>31</v>
      </c>
      <c r="N1725" t="s">
        <v>35</v>
      </c>
      <c r="O1725" t="s">
        <v>16</v>
      </c>
    </row>
    <row r="1726" spans="1:15" x14ac:dyDescent="0.45">
      <c r="A1726">
        <v>79994118</v>
      </c>
      <c r="B1726" s="4">
        <v>43988</v>
      </c>
      <c r="C1726">
        <v>8494981</v>
      </c>
      <c r="D1726">
        <v>10722</v>
      </c>
      <c r="E1726" t="s">
        <v>192</v>
      </c>
      <c r="F1726" t="s">
        <v>174</v>
      </c>
      <c r="G1726" t="s">
        <v>154</v>
      </c>
      <c r="H1726">
        <v>2</v>
      </c>
      <c r="I1726" s="5">
        <v>136.96638655462186</v>
      </c>
      <c r="J1726" s="5">
        <f t="shared" si="26"/>
        <v>273.93277310924373</v>
      </c>
      <c r="K1726" s="6">
        <v>56349</v>
      </c>
      <c r="L1726" s="6" t="s">
        <v>28</v>
      </c>
      <c r="M1726" s="6" t="s">
        <v>36</v>
      </c>
      <c r="N1726" t="s">
        <v>17</v>
      </c>
      <c r="O1726" t="s">
        <v>18</v>
      </c>
    </row>
    <row r="1727" spans="1:15" x14ac:dyDescent="0.45">
      <c r="A1727">
        <v>79994118</v>
      </c>
      <c r="B1727" s="4">
        <v>43988</v>
      </c>
      <c r="C1727">
        <v>8494981</v>
      </c>
      <c r="D1727">
        <v>11777</v>
      </c>
      <c r="E1727" t="s">
        <v>175</v>
      </c>
      <c r="F1727" t="s">
        <v>150</v>
      </c>
      <c r="G1727" t="s">
        <v>154</v>
      </c>
      <c r="H1727">
        <v>3</v>
      </c>
      <c r="I1727" s="5">
        <v>63.016806722689076</v>
      </c>
      <c r="J1727" s="5">
        <f t="shared" si="26"/>
        <v>189.05042016806723</v>
      </c>
      <c r="K1727" s="6">
        <v>56349</v>
      </c>
      <c r="L1727" s="6" t="s">
        <v>28</v>
      </c>
      <c r="M1727" s="6" t="s">
        <v>36</v>
      </c>
      <c r="N1727" t="s">
        <v>17</v>
      </c>
      <c r="O1727" t="s">
        <v>18</v>
      </c>
    </row>
    <row r="1728" spans="1:15" x14ac:dyDescent="0.45">
      <c r="A1728">
        <v>79994118</v>
      </c>
      <c r="B1728" s="4">
        <v>43988</v>
      </c>
      <c r="C1728">
        <v>8494981</v>
      </c>
      <c r="D1728">
        <v>12551</v>
      </c>
      <c r="E1728" t="s">
        <v>217</v>
      </c>
      <c r="F1728" t="s">
        <v>151</v>
      </c>
      <c r="G1728" t="s">
        <v>154</v>
      </c>
      <c r="H1728">
        <v>2</v>
      </c>
      <c r="I1728" s="5">
        <v>259.65546218487395</v>
      </c>
      <c r="J1728" s="5">
        <f t="shared" si="26"/>
        <v>519.31092436974791</v>
      </c>
      <c r="K1728" s="6">
        <v>56349</v>
      </c>
      <c r="L1728" s="6" t="s">
        <v>28</v>
      </c>
      <c r="M1728" s="6" t="s">
        <v>36</v>
      </c>
      <c r="N1728" t="s">
        <v>17</v>
      </c>
      <c r="O1728" t="s">
        <v>18</v>
      </c>
    </row>
    <row r="1729" spans="1:15" x14ac:dyDescent="0.45">
      <c r="A1729">
        <v>55456863</v>
      </c>
      <c r="B1729" s="4">
        <v>43988</v>
      </c>
      <c r="C1729">
        <v>6299230</v>
      </c>
      <c r="D1729">
        <v>13355</v>
      </c>
      <c r="E1729" t="s">
        <v>224</v>
      </c>
      <c r="F1729" t="s">
        <v>152</v>
      </c>
      <c r="G1729" t="s">
        <v>154</v>
      </c>
      <c r="H1729">
        <v>2</v>
      </c>
      <c r="I1729" s="5">
        <v>123.52100840336136</v>
      </c>
      <c r="J1729" s="5">
        <f t="shared" si="26"/>
        <v>247.04201680672273</v>
      </c>
      <c r="K1729" s="6">
        <v>15326</v>
      </c>
      <c r="L1729" s="6" t="s">
        <v>21</v>
      </c>
      <c r="M1729" s="6" t="s">
        <v>31</v>
      </c>
      <c r="N1729" t="s">
        <v>23</v>
      </c>
      <c r="O1729" t="s">
        <v>16</v>
      </c>
    </row>
    <row r="1730" spans="1:15" x14ac:dyDescent="0.45">
      <c r="A1730">
        <v>54044467</v>
      </c>
      <c r="B1730" s="4">
        <v>43988</v>
      </c>
      <c r="C1730">
        <v>4043558</v>
      </c>
      <c r="D1730">
        <v>12899</v>
      </c>
      <c r="E1730" t="s">
        <v>177</v>
      </c>
      <c r="F1730" t="s">
        <v>151</v>
      </c>
      <c r="G1730" t="s">
        <v>155</v>
      </c>
      <c r="H1730">
        <v>2</v>
      </c>
      <c r="I1730" s="5">
        <v>268.05882352941177</v>
      </c>
      <c r="J1730" s="5">
        <f t="shared" ref="J1730:J1793" si="27">H1730*I1730</f>
        <v>536.11764705882354</v>
      </c>
      <c r="K1730" s="6">
        <v>64331</v>
      </c>
      <c r="L1730" s="6" t="s">
        <v>28</v>
      </c>
      <c r="M1730" s="6" t="s">
        <v>39</v>
      </c>
      <c r="N1730" t="s">
        <v>15</v>
      </c>
      <c r="O1730" t="s">
        <v>16</v>
      </c>
    </row>
    <row r="1731" spans="1:15" x14ac:dyDescent="0.45">
      <c r="A1731">
        <v>54044467</v>
      </c>
      <c r="B1731" s="4">
        <v>43988</v>
      </c>
      <c r="C1731">
        <v>4043558</v>
      </c>
      <c r="D1731">
        <v>12899</v>
      </c>
      <c r="E1731" t="s">
        <v>177</v>
      </c>
      <c r="F1731" t="s">
        <v>151</v>
      </c>
      <c r="G1731" t="s">
        <v>155</v>
      </c>
      <c r="H1731">
        <v>3</v>
      </c>
      <c r="I1731" s="5">
        <v>268.05882352941177</v>
      </c>
      <c r="J1731" s="5">
        <f t="shared" si="27"/>
        <v>804.17647058823536</v>
      </c>
      <c r="K1731" s="6">
        <v>64331</v>
      </c>
      <c r="L1731" s="6" t="s">
        <v>28</v>
      </c>
      <c r="M1731" s="6" t="s">
        <v>39</v>
      </c>
      <c r="N1731" t="s">
        <v>15</v>
      </c>
      <c r="O1731" t="s">
        <v>16</v>
      </c>
    </row>
    <row r="1732" spans="1:15" x14ac:dyDescent="0.45">
      <c r="A1732">
        <v>54044467</v>
      </c>
      <c r="B1732" s="4">
        <v>43988</v>
      </c>
      <c r="C1732">
        <v>4043558</v>
      </c>
      <c r="D1732">
        <v>13394</v>
      </c>
      <c r="E1732" t="s">
        <v>214</v>
      </c>
      <c r="F1732" t="s">
        <v>152</v>
      </c>
      <c r="G1732" t="s">
        <v>154</v>
      </c>
      <c r="H1732">
        <v>2</v>
      </c>
      <c r="I1732" s="5">
        <v>123.52100840336136</v>
      </c>
      <c r="J1732" s="5">
        <f t="shared" si="27"/>
        <v>247.04201680672273</v>
      </c>
      <c r="K1732" s="6">
        <v>64331</v>
      </c>
      <c r="L1732" s="6" t="s">
        <v>28</v>
      </c>
      <c r="M1732" s="6" t="s">
        <v>39</v>
      </c>
      <c r="N1732" t="s">
        <v>15</v>
      </c>
      <c r="O1732" t="s">
        <v>16</v>
      </c>
    </row>
    <row r="1733" spans="1:15" x14ac:dyDescent="0.45">
      <c r="A1733">
        <v>59155879</v>
      </c>
      <c r="B1733" s="4">
        <v>43988</v>
      </c>
      <c r="C1733">
        <v>3549177</v>
      </c>
      <c r="D1733">
        <v>10331</v>
      </c>
      <c r="E1733" t="s">
        <v>188</v>
      </c>
      <c r="F1733" t="s">
        <v>174</v>
      </c>
      <c r="G1733" t="s">
        <v>154</v>
      </c>
      <c r="H1733">
        <v>2</v>
      </c>
      <c r="I1733" s="5">
        <v>141.16806722689077</v>
      </c>
      <c r="J1733" s="5">
        <f t="shared" si="27"/>
        <v>282.33613445378154</v>
      </c>
      <c r="K1733" s="6">
        <v>74245</v>
      </c>
      <c r="L1733" s="6" t="s">
        <v>13</v>
      </c>
      <c r="M1733" s="6" t="s">
        <v>14</v>
      </c>
      <c r="N1733" t="s">
        <v>32</v>
      </c>
      <c r="O1733" t="s">
        <v>16</v>
      </c>
    </row>
    <row r="1734" spans="1:15" x14ac:dyDescent="0.45">
      <c r="A1734">
        <v>59155879</v>
      </c>
      <c r="B1734" s="4">
        <v>43988</v>
      </c>
      <c r="C1734">
        <v>3549177</v>
      </c>
      <c r="D1734">
        <v>11310</v>
      </c>
      <c r="E1734" t="s">
        <v>211</v>
      </c>
      <c r="F1734" t="s">
        <v>150</v>
      </c>
      <c r="G1734" t="s">
        <v>154</v>
      </c>
      <c r="H1734">
        <v>2</v>
      </c>
      <c r="I1734" s="5">
        <v>71.420168067226896</v>
      </c>
      <c r="J1734" s="5">
        <f t="shared" si="27"/>
        <v>142.84033613445379</v>
      </c>
      <c r="K1734" s="6">
        <v>74245</v>
      </c>
      <c r="L1734" s="6" t="s">
        <v>13</v>
      </c>
      <c r="M1734" s="6" t="s">
        <v>14</v>
      </c>
      <c r="N1734" t="s">
        <v>32</v>
      </c>
      <c r="O1734" t="s">
        <v>16</v>
      </c>
    </row>
    <row r="1735" spans="1:15" x14ac:dyDescent="0.45">
      <c r="A1735">
        <v>59155879</v>
      </c>
      <c r="B1735" s="4">
        <v>43988</v>
      </c>
      <c r="C1735">
        <v>3549177</v>
      </c>
      <c r="D1735">
        <v>11969</v>
      </c>
      <c r="E1735" t="s">
        <v>195</v>
      </c>
      <c r="F1735" t="s">
        <v>150</v>
      </c>
      <c r="G1735" t="s">
        <v>155</v>
      </c>
      <c r="H1735">
        <v>2</v>
      </c>
      <c r="I1735" s="5">
        <v>66.378151260504197</v>
      </c>
      <c r="J1735" s="5">
        <f t="shared" si="27"/>
        <v>132.75630252100839</v>
      </c>
      <c r="K1735" s="6">
        <v>74245</v>
      </c>
      <c r="L1735" s="6" t="s">
        <v>13</v>
      </c>
      <c r="M1735" s="6" t="s">
        <v>14</v>
      </c>
      <c r="N1735" t="s">
        <v>32</v>
      </c>
      <c r="O1735" t="s">
        <v>16</v>
      </c>
    </row>
    <row r="1736" spans="1:15" x14ac:dyDescent="0.45">
      <c r="A1736">
        <v>56735469</v>
      </c>
      <c r="B1736" s="4">
        <v>43987</v>
      </c>
      <c r="C1736">
        <v>6664941</v>
      </c>
      <c r="D1736">
        <v>10181</v>
      </c>
      <c r="E1736" t="s">
        <v>189</v>
      </c>
      <c r="F1736" t="s">
        <v>174</v>
      </c>
      <c r="G1736" t="s">
        <v>154</v>
      </c>
      <c r="H1736">
        <v>2</v>
      </c>
      <c r="I1736" s="5">
        <v>134.44537815126051</v>
      </c>
      <c r="J1736" s="5">
        <f t="shared" si="27"/>
        <v>268.89075630252103</v>
      </c>
      <c r="K1736" s="6">
        <v>70806</v>
      </c>
      <c r="L1736" s="6" t="s">
        <v>13</v>
      </c>
      <c r="M1736" s="6" t="s">
        <v>14</v>
      </c>
      <c r="N1736" t="s">
        <v>35</v>
      </c>
      <c r="O1736" t="s">
        <v>16</v>
      </c>
    </row>
    <row r="1737" spans="1:15" x14ac:dyDescent="0.45">
      <c r="A1737">
        <v>28817352</v>
      </c>
      <c r="B1737" s="4">
        <v>43987</v>
      </c>
      <c r="C1737">
        <v>9124819</v>
      </c>
      <c r="D1737">
        <v>13791</v>
      </c>
      <c r="E1737" t="s">
        <v>179</v>
      </c>
      <c r="F1737" t="s">
        <v>152</v>
      </c>
      <c r="G1737" t="s">
        <v>155</v>
      </c>
      <c r="H1737">
        <v>2</v>
      </c>
      <c r="I1737" s="5">
        <v>125.20168067226892</v>
      </c>
      <c r="J1737" s="5">
        <f t="shared" si="27"/>
        <v>250.40336134453784</v>
      </c>
      <c r="K1737" s="6" t="s">
        <v>95</v>
      </c>
      <c r="L1737" s="6" t="s">
        <v>21</v>
      </c>
      <c r="M1737" s="6" t="s">
        <v>25</v>
      </c>
      <c r="N1737" t="s">
        <v>32</v>
      </c>
      <c r="O1737" t="s">
        <v>16</v>
      </c>
    </row>
    <row r="1738" spans="1:15" x14ac:dyDescent="0.45">
      <c r="A1738">
        <v>95178905</v>
      </c>
      <c r="B1738" s="4">
        <v>43986</v>
      </c>
      <c r="C1738">
        <v>9801103</v>
      </c>
      <c r="D1738">
        <v>10722</v>
      </c>
      <c r="E1738" t="s">
        <v>192</v>
      </c>
      <c r="F1738" t="s">
        <v>174</v>
      </c>
      <c r="G1738" t="s">
        <v>154</v>
      </c>
      <c r="H1738">
        <v>3</v>
      </c>
      <c r="I1738" s="5">
        <v>136.96638655462186</v>
      </c>
      <c r="J1738" s="5">
        <f t="shared" si="27"/>
        <v>410.89915966386559</v>
      </c>
      <c r="K1738" s="6">
        <v>39326</v>
      </c>
      <c r="L1738" s="6" t="s">
        <v>21</v>
      </c>
      <c r="M1738" s="6" t="s">
        <v>33</v>
      </c>
      <c r="N1738" t="s">
        <v>23</v>
      </c>
      <c r="O1738" t="s">
        <v>26</v>
      </c>
    </row>
    <row r="1739" spans="1:15" x14ac:dyDescent="0.45">
      <c r="A1739">
        <v>69949142</v>
      </c>
      <c r="B1739" s="4">
        <v>43985</v>
      </c>
      <c r="C1739">
        <v>1533013</v>
      </c>
      <c r="D1739">
        <v>12725</v>
      </c>
      <c r="E1739" t="s">
        <v>220</v>
      </c>
      <c r="F1739" t="s">
        <v>151</v>
      </c>
      <c r="G1739" t="s">
        <v>154</v>
      </c>
      <c r="H1739">
        <v>3</v>
      </c>
      <c r="I1739" s="5">
        <v>263.85714285714289</v>
      </c>
      <c r="J1739" s="5">
        <f t="shared" si="27"/>
        <v>791.57142857142867</v>
      </c>
      <c r="K1739" s="6">
        <v>23539</v>
      </c>
      <c r="L1739" s="6" t="s">
        <v>19</v>
      </c>
      <c r="M1739" s="6" t="s">
        <v>34</v>
      </c>
      <c r="N1739" t="s">
        <v>17</v>
      </c>
      <c r="O1739" t="s">
        <v>18</v>
      </c>
    </row>
    <row r="1740" spans="1:15" x14ac:dyDescent="0.45">
      <c r="A1740">
        <v>86651196</v>
      </c>
      <c r="B1740" s="4">
        <v>43985</v>
      </c>
      <c r="C1740">
        <v>8285244</v>
      </c>
      <c r="D1740">
        <v>13320</v>
      </c>
      <c r="E1740" t="s">
        <v>225</v>
      </c>
      <c r="F1740" t="s">
        <v>152</v>
      </c>
      <c r="G1740" t="s">
        <v>154</v>
      </c>
      <c r="H1740">
        <v>3</v>
      </c>
      <c r="I1740" s="5">
        <v>110.07563025210085</v>
      </c>
      <c r="J1740" s="5">
        <f t="shared" si="27"/>
        <v>330.22689075630257</v>
      </c>
      <c r="K1740" s="6">
        <v>79669</v>
      </c>
      <c r="L1740" s="6" t="s">
        <v>13</v>
      </c>
      <c r="M1740" s="6" t="s">
        <v>14</v>
      </c>
      <c r="N1740" t="s">
        <v>17</v>
      </c>
      <c r="O1740" t="s">
        <v>18</v>
      </c>
    </row>
    <row r="1741" spans="1:15" x14ac:dyDescent="0.45">
      <c r="A1741">
        <v>20012966</v>
      </c>
      <c r="B1741" s="4">
        <v>43985</v>
      </c>
      <c r="C1741">
        <v>4335444</v>
      </c>
      <c r="D1741">
        <v>10828</v>
      </c>
      <c r="E1741" t="s">
        <v>190</v>
      </c>
      <c r="F1741" t="s">
        <v>174</v>
      </c>
      <c r="G1741" t="s">
        <v>154</v>
      </c>
      <c r="H1741">
        <v>2</v>
      </c>
      <c r="I1741" s="5">
        <v>136.96638655462186</v>
      </c>
      <c r="J1741" s="5">
        <f t="shared" si="27"/>
        <v>273.93277310924373</v>
      </c>
      <c r="K1741" s="6" t="s">
        <v>148</v>
      </c>
      <c r="L1741" s="6" t="s">
        <v>21</v>
      </c>
      <c r="M1741" s="6" t="s">
        <v>25</v>
      </c>
      <c r="N1741" t="s">
        <v>32</v>
      </c>
      <c r="O1741" t="s">
        <v>16</v>
      </c>
    </row>
    <row r="1742" spans="1:15" x14ac:dyDescent="0.45">
      <c r="A1742">
        <v>20012966</v>
      </c>
      <c r="B1742" s="4">
        <v>43985</v>
      </c>
      <c r="C1742">
        <v>4335444</v>
      </c>
      <c r="D1742">
        <v>10181</v>
      </c>
      <c r="E1742" t="s">
        <v>189</v>
      </c>
      <c r="F1742" t="s">
        <v>174</v>
      </c>
      <c r="G1742" t="s">
        <v>154</v>
      </c>
      <c r="H1742">
        <v>2</v>
      </c>
      <c r="I1742" s="5">
        <v>134.44537815126051</v>
      </c>
      <c r="J1742" s="5">
        <f t="shared" si="27"/>
        <v>268.89075630252103</v>
      </c>
      <c r="K1742" s="6" t="s">
        <v>148</v>
      </c>
      <c r="L1742" s="6" t="s">
        <v>21</v>
      </c>
      <c r="M1742" s="6" t="s">
        <v>25</v>
      </c>
      <c r="N1742" t="s">
        <v>32</v>
      </c>
      <c r="O1742" t="s">
        <v>16</v>
      </c>
    </row>
    <row r="1743" spans="1:15" x14ac:dyDescent="0.45">
      <c r="A1743">
        <v>15802504</v>
      </c>
      <c r="B1743" s="4">
        <v>43985</v>
      </c>
      <c r="C1743">
        <v>5783542</v>
      </c>
      <c r="D1743">
        <v>10538</v>
      </c>
      <c r="E1743" t="s">
        <v>226</v>
      </c>
      <c r="F1743" t="s">
        <v>174</v>
      </c>
      <c r="G1743" t="s">
        <v>154</v>
      </c>
      <c r="H1743">
        <v>2</v>
      </c>
      <c r="I1743" s="5">
        <v>130.24369747899161</v>
      </c>
      <c r="J1743" s="5">
        <f t="shared" si="27"/>
        <v>260.48739495798321</v>
      </c>
      <c r="K1743" s="6">
        <v>56477</v>
      </c>
      <c r="L1743" s="6" t="s">
        <v>28</v>
      </c>
      <c r="M1743" s="6" t="s">
        <v>36</v>
      </c>
      <c r="N1743" t="s">
        <v>17</v>
      </c>
      <c r="O1743" t="s">
        <v>16</v>
      </c>
    </row>
    <row r="1744" spans="1:15" x14ac:dyDescent="0.45">
      <c r="A1744">
        <v>98711624</v>
      </c>
      <c r="B1744" s="4">
        <v>43984</v>
      </c>
      <c r="C1744">
        <v>2750811</v>
      </c>
      <c r="D1744">
        <v>13791</v>
      </c>
      <c r="E1744" t="s">
        <v>179</v>
      </c>
      <c r="F1744" t="s">
        <v>152</v>
      </c>
      <c r="G1744" t="s">
        <v>155</v>
      </c>
      <c r="H1744">
        <v>2</v>
      </c>
      <c r="I1744" s="5">
        <v>125.20168067226892</v>
      </c>
      <c r="J1744" s="5">
        <f t="shared" si="27"/>
        <v>250.40336134453784</v>
      </c>
      <c r="K1744" s="6">
        <v>45711</v>
      </c>
      <c r="L1744" s="6" t="s">
        <v>28</v>
      </c>
      <c r="M1744" s="6" t="s">
        <v>29</v>
      </c>
      <c r="N1744" t="s">
        <v>15</v>
      </c>
      <c r="O1744" t="s">
        <v>57</v>
      </c>
    </row>
    <row r="1745" spans="1:15" x14ac:dyDescent="0.45">
      <c r="A1745">
        <v>98711624</v>
      </c>
      <c r="B1745" s="4">
        <v>43984</v>
      </c>
      <c r="C1745">
        <v>2750811</v>
      </c>
      <c r="D1745">
        <v>13071</v>
      </c>
      <c r="E1745" t="s">
        <v>180</v>
      </c>
      <c r="F1745" t="s">
        <v>152</v>
      </c>
      <c r="G1745" t="s">
        <v>154</v>
      </c>
      <c r="H1745">
        <v>3</v>
      </c>
      <c r="I1745" s="5">
        <v>122.68067226890757</v>
      </c>
      <c r="J1745" s="5">
        <f t="shared" si="27"/>
        <v>368.0420168067227</v>
      </c>
      <c r="K1745" s="6">
        <v>45711</v>
      </c>
      <c r="L1745" s="6" t="s">
        <v>28</v>
      </c>
      <c r="M1745" s="6" t="s">
        <v>29</v>
      </c>
      <c r="N1745" t="s">
        <v>15</v>
      </c>
      <c r="O1745" t="s">
        <v>57</v>
      </c>
    </row>
    <row r="1746" spans="1:15" x14ac:dyDescent="0.45">
      <c r="A1746">
        <v>98711624</v>
      </c>
      <c r="B1746" s="4">
        <v>43984</v>
      </c>
      <c r="C1746">
        <v>2750811</v>
      </c>
      <c r="D1746">
        <v>13791</v>
      </c>
      <c r="E1746" t="s">
        <v>179</v>
      </c>
      <c r="F1746" t="s">
        <v>152</v>
      </c>
      <c r="G1746" t="s">
        <v>155</v>
      </c>
      <c r="H1746">
        <v>3</v>
      </c>
      <c r="I1746" s="5">
        <v>125.20168067226892</v>
      </c>
      <c r="J1746" s="5">
        <f t="shared" si="27"/>
        <v>375.60504201680675</v>
      </c>
      <c r="K1746" s="6">
        <v>45711</v>
      </c>
      <c r="L1746" s="6" t="s">
        <v>28</v>
      </c>
      <c r="M1746" s="6" t="s">
        <v>29</v>
      </c>
      <c r="N1746" t="s">
        <v>15</v>
      </c>
      <c r="O1746" t="s">
        <v>57</v>
      </c>
    </row>
    <row r="1747" spans="1:15" x14ac:dyDescent="0.45">
      <c r="A1747">
        <v>39539186</v>
      </c>
      <c r="B1747" s="4">
        <v>43984</v>
      </c>
      <c r="C1747">
        <v>8898147</v>
      </c>
      <c r="D1747">
        <v>13230</v>
      </c>
      <c r="E1747" t="s">
        <v>207</v>
      </c>
      <c r="F1747" t="s">
        <v>152</v>
      </c>
      <c r="G1747" t="s">
        <v>155</v>
      </c>
      <c r="H1747">
        <v>3</v>
      </c>
      <c r="I1747" s="5">
        <v>112.5966386554622</v>
      </c>
      <c r="J1747" s="5">
        <f t="shared" si="27"/>
        <v>337.78991596638662</v>
      </c>
      <c r="K1747" s="6" t="s">
        <v>45</v>
      </c>
      <c r="L1747" s="6" t="s">
        <v>21</v>
      </c>
      <c r="M1747" s="6" t="s">
        <v>25</v>
      </c>
      <c r="N1747" t="s">
        <v>17</v>
      </c>
      <c r="O1747" t="s">
        <v>16</v>
      </c>
    </row>
    <row r="1748" spans="1:15" x14ac:dyDescent="0.45">
      <c r="A1748">
        <v>22230155</v>
      </c>
      <c r="B1748" s="4">
        <v>43984</v>
      </c>
      <c r="C1748">
        <v>8444566</v>
      </c>
      <c r="D1748">
        <v>12153</v>
      </c>
      <c r="E1748" t="s">
        <v>230</v>
      </c>
      <c r="F1748" t="s">
        <v>151</v>
      </c>
      <c r="G1748" t="s">
        <v>154</v>
      </c>
      <c r="H1748">
        <v>2</v>
      </c>
      <c r="I1748" s="5">
        <v>247.89075630252103</v>
      </c>
      <c r="J1748" s="5">
        <f t="shared" si="27"/>
        <v>495.78151260504205</v>
      </c>
      <c r="K1748" s="6">
        <v>51503</v>
      </c>
      <c r="L1748" s="6" t="s">
        <v>28</v>
      </c>
      <c r="M1748" s="6" t="s">
        <v>29</v>
      </c>
      <c r="N1748" t="s">
        <v>32</v>
      </c>
      <c r="O1748" t="s">
        <v>16</v>
      </c>
    </row>
    <row r="1749" spans="1:15" x14ac:dyDescent="0.45">
      <c r="A1749">
        <v>48958399</v>
      </c>
      <c r="B1749" s="4">
        <v>43983</v>
      </c>
      <c r="C1749">
        <v>8599826</v>
      </c>
      <c r="D1749">
        <v>10339</v>
      </c>
      <c r="E1749" t="s">
        <v>208</v>
      </c>
      <c r="F1749" t="s">
        <v>174</v>
      </c>
      <c r="G1749" t="s">
        <v>155</v>
      </c>
      <c r="H1749">
        <v>3</v>
      </c>
      <c r="I1749" s="5">
        <v>130.24369747899161</v>
      </c>
      <c r="J1749" s="5">
        <f t="shared" si="27"/>
        <v>390.73109243697479</v>
      </c>
      <c r="K1749" s="6">
        <v>95632</v>
      </c>
      <c r="L1749" s="6" t="s">
        <v>13</v>
      </c>
      <c r="M1749" s="6" t="s">
        <v>27</v>
      </c>
      <c r="N1749" t="s">
        <v>23</v>
      </c>
      <c r="O1749" t="s">
        <v>16</v>
      </c>
    </row>
    <row r="1750" spans="1:15" x14ac:dyDescent="0.45">
      <c r="A1750">
        <v>82334818</v>
      </c>
      <c r="B1750" s="4">
        <v>43982</v>
      </c>
      <c r="C1750">
        <v>6728444</v>
      </c>
      <c r="D1750">
        <v>12710</v>
      </c>
      <c r="E1750" t="s">
        <v>228</v>
      </c>
      <c r="F1750" t="s">
        <v>151</v>
      </c>
      <c r="G1750" t="s">
        <v>155</v>
      </c>
      <c r="H1750">
        <v>1</v>
      </c>
      <c r="I1750" s="5">
        <v>259.65546218487395</v>
      </c>
      <c r="J1750" s="5">
        <f t="shared" si="27"/>
        <v>259.65546218487395</v>
      </c>
      <c r="K1750" s="6">
        <v>86633</v>
      </c>
      <c r="L1750" s="6" t="s">
        <v>13</v>
      </c>
      <c r="M1750" s="6" t="s">
        <v>27</v>
      </c>
      <c r="N1750" t="s">
        <v>23</v>
      </c>
      <c r="O1750" t="s">
        <v>18</v>
      </c>
    </row>
    <row r="1751" spans="1:15" x14ac:dyDescent="0.45">
      <c r="A1751">
        <v>48864246</v>
      </c>
      <c r="B1751" s="4">
        <v>43982</v>
      </c>
      <c r="C1751">
        <v>4779320</v>
      </c>
      <c r="D1751">
        <v>12634</v>
      </c>
      <c r="E1751" t="s">
        <v>202</v>
      </c>
      <c r="F1751" t="s">
        <v>151</v>
      </c>
      <c r="G1751" t="s">
        <v>154</v>
      </c>
      <c r="H1751">
        <v>2</v>
      </c>
      <c r="I1751" s="5">
        <v>265.53781512605042</v>
      </c>
      <c r="J1751" s="5">
        <f t="shared" si="27"/>
        <v>531.07563025210084</v>
      </c>
      <c r="K1751" s="6">
        <v>97215</v>
      </c>
      <c r="L1751" s="6" t="s">
        <v>13</v>
      </c>
      <c r="M1751" s="6" t="s">
        <v>27</v>
      </c>
      <c r="N1751" t="s">
        <v>35</v>
      </c>
      <c r="O1751" t="s">
        <v>16</v>
      </c>
    </row>
    <row r="1752" spans="1:15" x14ac:dyDescent="0.45">
      <c r="A1752">
        <v>38516565</v>
      </c>
      <c r="B1752" s="4">
        <v>43982</v>
      </c>
      <c r="C1752">
        <v>6745186</v>
      </c>
      <c r="D1752">
        <v>12551</v>
      </c>
      <c r="E1752" t="s">
        <v>217</v>
      </c>
      <c r="F1752" t="s">
        <v>151</v>
      </c>
      <c r="G1752" t="s">
        <v>154</v>
      </c>
      <c r="H1752">
        <v>2</v>
      </c>
      <c r="I1752" s="5">
        <v>259.65546218487395</v>
      </c>
      <c r="J1752" s="5">
        <f t="shared" si="27"/>
        <v>519.31092436974791</v>
      </c>
      <c r="K1752" s="6">
        <v>70734</v>
      </c>
      <c r="L1752" s="6" t="s">
        <v>13</v>
      </c>
      <c r="M1752" s="6" t="s">
        <v>14</v>
      </c>
      <c r="N1752" t="s">
        <v>32</v>
      </c>
      <c r="O1752" t="s">
        <v>16</v>
      </c>
    </row>
    <row r="1753" spans="1:15" x14ac:dyDescent="0.45">
      <c r="A1753">
        <v>38516565</v>
      </c>
      <c r="B1753" s="4">
        <v>43982</v>
      </c>
      <c r="C1753">
        <v>6745186</v>
      </c>
      <c r="D1753">
        <v>10538</v>
      </c>
      <c r="E1753" t="s">
        <v>226</v>
      </c>
      <c r="F1753" t="s">
        <v>174</v>
      </c>
      <c r="G1753" t="s">
        <v>154</v>
      </c>
      <c r="H1753">
        <v>3</v>
      </c>
      <c r="I1753" s="5">
        <v>130.24369747899161</v>
      </c>
      <c r="J1753" s="5">
        <f t="shared" si="27"/>
        <v>390.73109243697479</v>
      </c>
      <c r="K1753" s="6">
        <v>70734</v>
      </c>
      <c r="L1753" s="6" t="s">
        <v>13</v>
      </c>
      <c r="M1753" s="6" t="s">
        <v>14</v>
      </c>
      <c r="N1753" t="s">
        <v>32</v>
      </c>
      <c r="O1753" t="s">
        <v>16</v>
      </c>
    </row>
    <row r="1754" spans="1:15" x14ac:dyDescent="0.45">
      <c r="A1754">
        <v>20821637</v>
      </c>
      <c r="B1754" s="4">
        <v>43982</v>
      </c>
      <c r="C1754">
        <v>2672390</v>
      </c>
      <c r="D1754">
        <v>10557</v>
      </c>
      <c r="E1754" t="s">
        <v>215</v>
      </c>
      <c r="F1754" t="s">
        <v>174</v>
      </c>
      <c r="G1754" t="s">
        <v>154</v>
      </c>
      <c r="H1754">
        <v>2</v>
      </c>
      <c r="I1754" s="5">
        <v>132.76470588235296</v>
      </c>
      <c r="J1754" s="5">
        <f t="shared" si="27"/>
        <v>265.52941176470591</v>
      </c>
      <c r="K1754" s="6">
        <v>72379</v>
      </c>
      <c r="L1754" s="6" t="s">
        <v>13</v>
      </c>
      <c r="M1754" s="6" t="s">
        <v>14</v>
      </c>
      <c r="N1754" t="s">
        <v>32</v>
      </c>
      <c r="O1754" t="s">
        <v>16</v>
      </c>
    </row>
    <row r="1755" spans="1:15" x14ac:dyDescent="0.45">
      <c r="A1755">
        <v>38516565</v>
      </c>
      <c r="B1755" s="4">
        <v>43982</v>
      </c>
      <c r="C1755">
        <v>6745186</v>
      </c>
      <c r="D1755">
        <v>11777</v>
      </c>
      <c r="E1755" t="s">
        <v>175</v>
      </c>
      <c r="F1755" t="s">
        <v>150</v>
      </c>
      <c r="G1755" t="s">
        <v>154</v>
      </c>
      <c r="H1755">
        <v>3</v>
      </c>
      <c r="I1755" s="5">
        <v>63.016806722689076</v>
      </c>
      <c r="J1755" s="5">
        <f t="shared" si="27"/>
        <v>189.05042016806723</v>
      </c>
      <c r="K1755" s="6">
        <v>70734</v>
      </c>
      <c r="L1755" s="6" t="s">
        <v>13</v>
      </c>
      <c r="M1755" s="6" t="s">
        <v>14</v>
      </c>
      <c r="N1755" t="s">
        <v>32</v>
      </c>
      <c r="O1755" t="s">
        <v>16</v>
      </c>
    </row>
    <row r="1756" spans="1:15" x14ac:dyDescent="0.45">
      <c r="A1756">
        <v>84972686</v>
      </c>
      <c r="B1756" s="4">
        <v>43981</v>
      </c>
      <c r="C1756">
        <v>4963154</v>
      </c>
      <c r="D1756">
        <v>12735</v>
      </c>
      <c r="E1756" t="s">
        <v>231</v>
      </c>
      <c r="F1756" t="s">
        <v>151</v>
      </c>
      <c r="G1756" t="s">
        <v>155</v>
      </c>
      <c r="H1756">
        <v>3</v>
      </c>
      <c r="I1756" s="5">
        <v>268.05882352941177</v>
      </c>
      <c r="J1756" s="5">
        <f t="shared" si="27"/>
        <v>804.17647058823536</v>
      </c>
      <c r="K1756" s="6" t="s">
        <v>114</v>
      </c>
      <c r="L1756" s="6" t="s">
        <v>21</v>
      </c>
      <c r="M1756" s="6" t="s">
        <v>25</v>
      </c>
      <c r="N1756" t="s">
        <v>23</v>
      </c>
      <c r="O1756" t="s">
        <v>18</v>
      </c>
    </row>
    <row r="1757" spans="1:15" x14ac:dyDescent="0.45">
      <c r="A1757">
        <v>77373179</v>
      </c>
      <c r="B1757" s="4">
        <v>43981</v>
      </c>
      <c r="C1757">
        <v>8893133</v>
      </c>
      <c r="D1757">
        <v>11081</v>
      </c>
      <c r="E1757" t="s">
        <v>218</v>
      </c>
      <c r="F1757" t="s">
        <v>150</v>
      </c>
      <c r="G1757" t="s">
        <v>155</v>
      </c>
      <c r="H1757">
        <v>3</v>
      </c>
      <c r="I1757" s="5">
        <v>70.579831932773104</v>
      </c>
      <c r="J1757" s="5">
        <f t="shared" si="27"/>
        <v>211.7394957983193</v>
      </c>
      <c r="K1757" s="6">
        <v>91717</v>
      </c>
      <c r="L1757" s="6" t="s">
        <v>13</v>
      </c>
      <c r="M1757" s="6" t="s">
        <v>27</v>
      </c>
      <c r="N1757" t="s">
        <v>23</v>
      </c>
      <c r="O1757" t="s">
        <v>18</v>
      </c>
    </row>
    <row r="1758" spans="1:15" x14ac:dyDescent="0.45">
      <c r="A1758">
        <v>77373179</v>
      </c>
      <c r="B1758" s="4">
        <v>43981</v>
      </c>
      <c r="C1758">
        <v>8893133</v>
      </c>
      <c r="D1758">
        <v>11518</v>
      </c>
      <c r="E1758" t="s">
        <v>216</v>
      </c>
      <c r="F1758" t="s">
        <v>150</v>
      </c>
      <c r="G1758" t="s">
        <v>154</v>
      </c>
      <c r="H1758">
        <v>2</v>
      </c>
      <c r="I1758" s="5">
        <v>63.016806722689076</v>
      </c>
      <c r="J1758" s="5">
        <f t="shared" si="27"/>
        <v>126.03361344537815</v>
      </c>
      <c r="K1758" s="6">
        <v>91717</v>
      </c>
      <c r="L1758" s="6" t="s">
        <v>13</v>
      </c>
      <c r="M1758" s="6" t="s">
        <v>27</v>
      </c>
      <c r="N1758" t="s">
        <v>23</v>
      </c>
      <c r="O1758" t="s">
        <v>18</v>
      </c>
    </row>
    <row r="1759" spans="1:15" x14ac:dyDescent="0.45">
      <c r="A1759">
        <v>56354174</v>
      </c>
      <c r="B1759" s="4">
        <v>43980</v>
      </c>
      <c r="C1759">
        <v>1216701</v>
      </c>
      <c r="D1759">
        <v>12153</v>
      </c>
      <c r="E1759" t="s">
        <v>230</v>
      </c>
      <c r="F1759" t="s">
        <v>151</v>
      </c>
      <c r="G1759" t="s">
        <v>154</v>
      </c>
      <c r="H1759">
        <v>2</v>
      </c>
      <c r="I1759" s="5">
        <v>247.89075630252103</v>
      </c>
      <c r="J1759" s="5">
        <f t="shared" si="27"/>
        <v>495.78151260504205</v>
      </c>
      <c r="K1759" s="6">
        <v>84478</v>
      </c>
      <c r="L1759" s="6" t="s">
        <v>13</v>
      </c>
      <c r="M1759" s="6" t="s">
        <v>27</v>
      </c>
      <c r="N1759" t="s">
        <v>17</v>
      </c>
      <c r="O1759" t="s">
        <v>16</v>
      </c>
    </row>
    <row r="1760" spans="1:15" x14ac:dyDescent="0.45">
      <c r="A1760">
        <v>41661642</v>
      </c>
      <c r="B1760" s="4">
        <v>43980</v>
      </c>
      <c r="C1760">
        <v>8823228</v>
      </c>
      <c r="D1760">
        <v>10331</v>
      </c>
      <c r="E1760" t="s">
        <v>188</v>
      </c>
      <c r="F1760" t="s">
        <v>174</v>
      </c>
      <c r="G1760" t="s">
        <v>154</v>
      </c>
      <c r="H1760">
        <v>3</v>
      </c>
      <c r="I1760" s="5">
        <v>141.16806722689077</v>
      </c>
      <c r="J1760" s="5">
        <f t="shared" si="27"/>
        <v>423.50420168067228</v>
      </c>
      <c r="K1760" s="6">
        <v>84478</v>
      </c>
      <c r="L1760" s="6" t="s">
        <v>13</v>
      </c>
      <c r="M1760" s="6" t="s">
        <v>27</v>
      </c>
      <c r="N1760" t="s">
        <v>17</v>
      </c>
      <c r="O1760" t="s">
        <v>16</v>
      </c>
    </row>
    <row r="1761" spans="1:15" x14ac:dyDescent="0.45">
      <c r="A1761">
        <v>47571749</v>
      </c>
      <c r="B1761" s="4">
        <v>43980</v>
      </c>
      <c r="C1761">
        <v>3912082</v>
      </c>
      <c r="D1761">
        <v>10381</v>
      </c>
      <c r="E1761" t="s">
        <v>205</v>
      </c>
      <c r="F1761" t="s">
        <v>174</v>
      </c>
      <c r="G1761" t="s">
        <v>155</v>
      </c>
      <c r="H1761">
        <v>3</v>
      </c>
      <c r="I1761" s="5">
        <v>132.76470588235296</v>
      </c>
      <c r="J1761" s="5">
        <f t="shared" si="27"/>
        <v>398.2941176470589</v>
      </c>
      <c r="K1761" s="6">
        <v>14793</v>
      </c>
      <c r="L1761" s="6" t="s">
        <v>21</v>
      </c>
      <c r="M1761" s="6" t="s">
        <v>31</v>
      </c>
      <c r="N1761" t="s">
        <v>15</v>
      </c>
      <c r="O1761" t="s">
        <v>16</v>
      </c>
    </row>
    <row r="1762" spans="1:15" x14ac:dyDescent="0.45">
      <c r="A1762">
        <v>47571749</v>
      </c>
      <c r="B1762" s="4">
        <v>43980</v>
      </c>
      <c r="C1762">
        <v>3912082</v>
      </c>
      <c r="D1762">
        <v>12098</v>
      </c>
      <c r="E1762" t="s">
        <v>212</v>
      </c>
      <c r="F1762" t="s">
        <v>151</v>
      </c>
      <c r="G1762" t="s">
        <v>154</v>
      </c>
      <c r="H1762">
        <v>3</v>
      </c>
      <c r="I1762" s="5">
        <v>257.97478991596643</v>
      </c>
      <c r="J1762" s="5">
        <f t="shared" si="27"/>
        <v>773.92436974789928</v>
      </c>
      <c r="K1762" s="6">
        <v>14793</v>
      </c>
      <c r="L1762" s="6" t="s">
        <v>21</v>
      </c>
      <c r="M1762" s="6" t="s">
        <v>31</v>
      </c>
      <c r="N1762" t="s">
        <v>15</v>
      </c>
      <c r="O1762" t="s">
        <v>16</v>
      </c>
    </row>
    <row r="1763" spans="1:15" x14ac:dyDescent="0.45">
      <c r="A1763">
        <v>47571749</v>
      </c>
      <c r="B1763" s="4">
        <v>43980</v>
      </c>
      <c r="C1763">
        <v>3912082</v>
      </c>
      <c r="D1763">
        <v>13071</v>
      </c>
      <c r="E1763" t="s">
        <v>180</v>
      </c>
      <c r="F1763" t="s">
        <v>152</v>
      </c>
      <c r="G1763" t="s">
        <v>154</v>
      </c>
      <c r="H1763">
        <v>3</v>
      </c>
      <c r="I1763" s="5">
        <v>122.68067226890757</v>
      </c>
      <c r="J1763" s="5">
        <f t="shared" si="27"/>
        <v>368.0420168067227</v>
      </c>
      <c r="K1763" s="6">
        <v>14793</v>
      </c>
      <c r="L1763" s="6" t="s">
        <v>21</v>
      </c>
      <c r="M1763" s="6" t="s">
        <v>31</v>
      </c>
      <c r="N1763" t="s">
        <v>15</v>
      </c>
      <c r="O1763" t="s">
        <v>16</v>
      </c>
    </row>
    <row r="1764" spans="1:15" x14ac:dyDescent="0.45">
      <c r="A1764">
        <v>41661642</v>
      </c>
      <c r="B1764" s="4">
        <v>43980</v>
      </c>
      <c r="C1764">
        <v>8823228</v>
      </c>
      <c r="D1764">
        <v>11175</v>
      </c>
      <c r="E1764" t="s">
        <v>229</v>
      </c>
      <c r="F1764" t="s">
        <v>150</v>
      </c>
      <c r="G1764" t="s">
        <v>155</v>
      </c>
      <c r="H1764">
        <v>3</v>
      </c>
      <c r="I1764" s="5">
        <v>71.420168067226896</v>
      </c>
      <c r="J1764" s="5">
        <f t="shared" si="27"/>
        <v>214.2605042016807</v>
      </c>
      <c r="K1764" s="6">
        <v>84478</v>
      </c>
      <c r="L1764" s="6" t="s">
        <v>13</v>
      </c>
      <c r="M1764" s="6" t="s">
        <v>27</v>
      </c>
      <c r="N1764" t="s">
        <v>17</v>
      </c>
      <c r="O1764" t="s">
        <v>16</v>
      </c>
    </row>
    <row r="1765" spans="1:15" x14ac:dyDescent="0.45">
      <c r="A1765">
        <v>41661642</v>
      </c>
      <c r="B1765" s="4">
        <v>43980</v>
      </c>
      <c r="C1765">
        <v>8823228</v>
      </c>
      <c r="D1765">
        <v>11561</v>
      </c>
      <c r="E1765" t="s">
        <v>187</v>
      </c>
      <c r="F1765" t="s">
        <v>150</v>
      </c>
      <c r="G1765" t="s">
        <v>154</v>
      </c>
      <c r="H1765">
        <v>2</v>
      </c>
      <c r="I1765" s="5">
        <v>66.378151260504197</v>
      </c>
      <c r="J1765" s="5">
        <f t="shared" si="27"/>
        <v>132.75630252100839</v>
      </c>
      <c r="K1765" s="6">
        <v>84478</v>
      </c>
      <c r="L1765" s="6" t="s">
        <v>13</v>
      </c>
      <c r="M1765" s="6" t="s">
        <v>27</v>
      </c>
      <c r="N1765" t="s">
        <v>17</v>
      </c>
      <c r="O1765" t="s">
        <v>16</v>
      </c>
    </row>
    <row r="1766" spans="1:15" x14ac:dyDescent="0.45">
      <c r="A1766">
        <v>88831922</v>
      </c>
      <c r="B1766" s="4">
        <v>43978</v>
      </c>
      <c r="C1766">
        <v>2410091</v>
      </c>
      <c r="D1766">
        <v>13355</v>
      </c>
      <c r="E1766" t="s">
        <v>224</v>
      </c>
      <c r="F1766" t="s">
        <v>152</v>
      </c>
      <c r="G1766" t="s">
        <v>154</v>
      </c>
      <c r="H1766">
        <v>3</v>
      </c>
      <c r="I1766" s="5">
        <v>123.52100840336136</v>
      </c>
      <c r="J1766" s="5">
        <f t="shared" si="27"/>
        <v>370.56302521008411</v>
      </c>
      <c r="K1766" s="6">
        <v>96515</v>
      </c>
      <c r="L1766" s="6" t="s">
        <v>21</v>
      </c>
      <c r="M1766" s="6" t="s">
        <v>22</v>
      </c>
      <c r="N1766" t="s">
        <v>17</v>
      </c>
      <c r="O1766" t="s">
        <v>30</v>
      </c>
    </row>
    <row r="1767" spans="1:15" x14ac:dyDescent="0.45">
      <c r="A1767">
        <v>21188361</v>
      </c>
      <c r="B1767" s="4">
        <v>43978</v>
      </c>
      <c r="C1767">
        <v>8073822</v>
      </c>
      <c r="D1767">
        <v>12153</v>
      </c>
      <c r="E1767" t="s">
        <v>230</v>
      </c>
      <c r="F1767" t="s">
        <v>151</v>
      </c>
      <c r="G1767" t="s">
        <v>154</v>
      </c>
      <c r="H1767">
        <v>3</v>
      </c>
      <c r="I1767" s="5">
        <v>247.89075630252103</v>
      </c>
      <c r="J1767" s="5">
        <f t="shared" si="27"/>
        <v>743.67226890756308</v>
      </c>
      <c r="K1767" s="6">
        <v>95473</v>
      </c>
      <c r="L1767" s="6" t="s">
        <v>13</v>
      </c>
      <c r="M1767" s="6" t="s">
        <v>27</v>
      </c>
      <c r="N1767" t="s">
        <v>15</v>
      </c>
      <c r="O1767" t="s">
        <v>16</v>
      </c>
    </row>
    <row r="1768" spans="1:15" x14ac:dyDescent="0.45">
      <c r="A1768">
        <v>75919906</v>
      </c>
      <c r="B1768" s="4">
        <v>43978</v>
      </c>
      <c r="C1768">
        <v>1398252</v>
      </c>
      <c r="D1768">
        <v>11518</v>
      </c>
      <c r="E1768" t="s">
        <v>216</v>
      </c>
      <c r="F1768" t="s">
        <v>150</v>
      </c>
      <c r="G1768" t="s">
        <v>154</v>
      </c>
      <c r="H1768">
        <v>2</v>
      </c>
      <c r="I1768" s="5">
        <v>63.016806722689076</v>
      </c>
      <c r="J1768" s="5">
        <f t="shared" si="27"/>
        <v>126.03361344537815</v>
      </c>
      <c r="K1768" s="6" t="s">
        <v>69</v>
      </c>
      <c r="L1768" s="6" t="s">
        <v>21</v>
      </c>
      <c r="M1768" s="6" t="s">
        <v>25</v>
      </c>
      <c r="N1768" t="s">
        <v>32</v>
      </c>
      <c r="O1768" t="s">
        <v>18</v>
      </c>
    </row>
    <row r="1769" spans="1:15" x14ac:dyDescent="0.45">
      <c r="A1769">
        <v>75919906</v>
      </c>
      <c r="B1769" s="4">
        <v>43978</v>
      </c>
      <c r="C1769">
        <v>1398252</v>
      </c>
      <c r="D1769">
        <v>12430</v>
      </c>
      <c r="E1769" t="s">
        <v>186</v>
      </c>
      <c r="F1769" t="s">
        <v>151</v>
      </c>
      <c r="G1769" t="s">
        <v>155</v>
      </c>
      <c r="H1769">
        <v>3</v>
      </c>
      <c r="I1769" s="5">
        <v>256.29411764705884</v>
      </c>
      <c r="J1769" s="5">
        <f t="shared" si="27"/>
        <v>768.88235294117658</v>
      </c>
      <c r="K1769" s="6" t="s">
        <v>69</v>
      </c>
      <c r="L1769" s="6" t="s">
        <v>21</v>
      </c>
      <c r="M1769" s="6" t="s">
        <v>25</v>
      </c>
      <c r="N1769" t="s">
        <v>32</v>
      </c>
      <c r="O1769" t="s">
        <v>18</v>
      </c>
    </row>
    <row r="1770" spans="1:15" x14ac:dyDescent="0.45">
      <c r="A1770">
        <v>75919906</v>
      </c>
      <c r="B1770" s="4">
        <v>43978</v>
      </c>
      <c r="C1770">
        <v>1398252</v>
      </c>
      <c r="D1770">
        <v>12149</v>
      </c>
      <c r="E1770" t="s">
        <v>232</v>
      </c>
      <c r="F1770" t="s">
        <v>151</v>
      </c>
      <c r="G1770" t="s">
        <v>155</v>
      </c>
      <c r="H1770">
        <v>2</v>
      </c>
      <c r="I1770" s="5">
        <v>264.69747899159665</v>
      </c>
      <c r="J1770" s="5">
        <f t="shared" si="27"/>
        <v>529.39495798319331</v>
      </c>
      <c r="K1770" s="6" t="s">
        <v>69</v>
      </c>
      <c r="L1770" s="6" t="s">
        <v>21</v>
      </c>
      <c r="M1770" s="6" t="s">
        <v>25</v>
      </c>
      <c r="N1770" t="s">
        <v>32</v>
      </c>
      <c r="O1770" t="s">
        <v>18</v>
      </c>
    </row>
    <row r="1771" spans="1:15" x14ac:dyDescent="0.45">
      <c r="A1771">
        <v>56159825</v>
      </c>
      <c r="B1771" s="4">
        <v>43977</v>
      </c>
      <c r="C1771">
        <v>3598746</v>
      </c>
      <c r="D1771">
        <v>12086</v>
      </c>
      <c r="E1771" t="s">
        <v>206</v>
      </c>
      <c r="F1771" t="s">
        <v>151</v>
      </c>
      <c r="G1771" t="s">
        <v>154</v>
      </c>
      <c r="H1771">
        <v>3</v>
      </c>
      <c r="I1771" s="5">
        <v>248.73109243697482</v>
      </c>
      <c r="J1771" s="5">
        <f t="shared" si="27"/>
        <v>746.19327731092449</v>
      </c>
      <c r="K1771" s="6">
        <v>86655</v>
      </c>
      <c r="L1771" s="6" t="s">
        <v>13</v>
      </c>
      <c r="M1771" s="6" t="s">
        <v>27</v>
      </c>
      <c r="N1771" t="s">
        <v>23</v>
      </c>
      <c r="O1771" t="s">
        <v>16</v>
      </c>
    </row>
    <row r="1772" spans="1:15" x14ac:dyDescent="0.45">
      <c r="A1772">
        <v>56159825</v>
      </c>
      <c r="B1772" s="4">
        <v>43977</v>
      </c>
      <c r="C1772">
        <v>3598746</v>
      </c>
      <c r="D1772">
        <v>12153</v>
      </c>
      <c r="E1772" t="s">
        <v>230</v>
      </c>
      <c r="F1772" t="s">
        <v>151</v>
      </c>
      <c r="G1772" t="s">
        <v>154</v>
      </c>
      <c r="H1772">
        <v>3</v>
      </c>
      <c r="I1772" s="5">
        <v>247.89075630252103</v>
      </c>
      <c r="J1772" s="5">
        <f t="shared" si="27"/>
        <v>743.67226890756308</v>
      </c>
      <c r="K1772" s="6">
        <v>86655</v>
      </c>
      <c r="L1772" s="6" t="s">
        <v>13</v>
      </c>
      <c r="M1772" s="6" t="s">
        <v>27</v>
      </c>
      <c r="N1772" t="s">
        <v>23</v>
      </c>
      <c r="O1772" t="s">
        <v>16</v>
      </c>
    </row>
    <row r="1773" spans="1:15" x14ac:dyDescent="0.45">
      <c r="A1773">
        <v>65540245</v>
      </c>
      <c r="B1773" s="4">
        <v>43977</v>
      </c>
      <c r="C1773">
        <v>4913310</v>
      </c>
      <c r="D1773">
        <v>10352</v>
      </c>
      <c r="E1773" t="s">
        <v>199</v>
      </c>
      <c r="F1773" t="s">
        <v>174</v>
      </c>
      <c r="G1773" t="s">
        <v>154</v>
      </c>
      <c r="H1773">
        <v>3</v>
      </c>
      <c r="I1773" s="5">
        <v>127.72268907563027</v>
      </c>
      <c r="J1773" s="5">
        <f t="shared" si="27"/>
        <v>383.1680672268908</v>
      </c>
      <c r="K1773" s="6">
        <v>56727</v>
      </c>
      <c r="L1773" s="6" t="s">
        <v>28</v>
      </c>
      <c r="M1773" s="6" t="s">
        <v>36</v>
      </c>
      <c r="N1773" t="s">
        <v>32</v>
      </c>
      <c r="O1773" t="s">
        <v>18</v>
      </c>
    </row>
    <row r="1774" spans="1:15" x14ac:dyDescent="0.45">
      <c r="A1774">
        <v>65540245</v>
      </c>
      <c r="B1774" s="4">
        <v>43977</v>
      </c>
      <c r="C1774">
        <v>4913310</v>
      </c>
      <c r="D1774">
        <v>10430</v>
      </c>
      <c r="E1774" t="s">
        <v>176</v>
      </c>
      <c r="F1774" t="s">
        <v>174</v>
      </c>
      <c r="G1774" t="s">
        <v>155</v>
      </c>
      <c r="H1774">
        <v>3</v>
      </c>
      <c r="I1774" s="5">
        <v>140.32773109243698</v>
      </c>
      <c r="J1774" s="5">
        <f t="shared" si="27"/>
        <v>420.98319327731093</v>
      </c>
      <c r="K1774" s="6">
        <v>56727</v>
      </c>
      <c r="L1774" s="6" t="s">
        <v>28</v>
      </c>
      <c r="M1774" s="6" t="s">
        <v>36</v>
      </c>
      <c r="N1774" t="s">
        <v>32</v>
      </c>
      <c r="O1774" t="s">
        <v>18</v>
      </c>
    </row>
    <row r="1775" spans="1:15" x14ac:dyDescent="0.45">
      <c r="A1775">
        <v>65540245</v>
      </c>
      <c r="B1775" s="4">
        <v>43977</v>
      </c>
      <c r="C1775">
        <v>4913310</v>
      </c>
      <c r="D1775">
        <v>11969</v>
      </c>
      <c r="E1775" t="s">
        <v>195</v>
      </c>
      <c r="F1775" t="s">
        <v>150</v>
      </c>
      <c r="G1775" t="s">
        <v>155</v>
      </c>
      <c r="H1775">
        <v>3</v>
      </c>
      <c r="I1775" s="5">
        <v>66.378151260504197</v>
      </c>
      <c r="J1775" s="5">
        <f t="shared" si="27"/>
        <v>199.1344537815126</v>
      </c>
      <c r="K1775" s="6">
        <v>56727</v>
      </c>
      <c r="L1775" s="6" t="s">
        <v>28</v>
      </c>
      <c r="M1775" s="6" t="s">
        <v>36</v>
      </c>
      <c r="N1775" t="s">
        <v>32</v>
      </c>
      <c r="O1775" t="s">
        <v>18</v>
      </c>
    </row>
    <row r="1776" spans="1:15" x14ac:dyDescent="0.45">
      <c r="A1776">
        <v>65540245</v>
      </c>
      <c r="B1776" s="4">
        <v>43977</v>
      </c>
      <c r="C1776">
        <v>4913310</v>
      </c>
      <c r="D1776">
        <v>12735</v>
      </c>
      <c r="E1776" t="s">
        <v>231</v>
      </c>
      <c r="F1776" t="s">
        <v>151</v>
      </c>
      <c r="G1776" t="s">
        <v>155</v>
      </c>
      <c r="H1776">
        <v>2</v>
      </c>
      <c r="I1776" s="5">
        <v>268.05882352941177</v>
      </c>
      <c r="J1776" s="5">
        <f t="shared" si="27"/>
        <v>536.11764705882354</v>
      </c>
      <c r="K1776" s="6">
        <v>56727</v>
      </c>
      <c r="L1776" s="6" t="s">
        <v>28</v>
      </c>
      <c r="M1776" s="6" t="s">
        <v>36</v>
      </c>
      <c r="N1776" t="s">
        <v>32</v>
      </c>
      <c r="O1776" t="s">
        <v>18</v>
      </c>
    </row>
    <row r="1777" spans="1:15" x14ac:dyDescent="0.45">
      <c r="A1777">
        <v>65540245</v>
      </c>
      <c r="B1777" s="4">
        <v>43977</v>
      </c>
      <c r="C1777">
        <v>4913310</v>
      </c>
      <c r="D1777">
        <v>12735</v>
      </c>
      <c r="E1777" t="s">
        <v>231</v>
      </c>
      <c r="F1777" t="s">
        <v>151</v>
      </c>
      <c r="G1777" t="s">
        <v>155</v>
      </c>
      <c r="H1777">
        <v>2</v>
      </c>
      <c r="I1777" s="5">
        <v>268.05882352941177</v>
      </c>
      <c r="J1777" s="5">
        <f t="shared" si="27"/>
        <v>536.11764705882354</v>
      </c>
      <c r="K1777" s="6">
        <v>56727</v>
      </c>
      <c r="L1777" s="6" t="s">
        <v>28</v>
      </c>
      <c r="M1777" s="6" t="s">
        <v>36</v>
      </c>
      <c r="N1777" t="s">
        <v>32</v>
      </c>
      <c r="O1777" t="s">
        <v>18</v>
      </c>
    </row>
    <row r="1778" spans="1:15" x14ac:dyDescent="0.45">
      <c r="A1778">
        <v>56159825</v>
      </c>
      <c r="B1778" s="4">
        <v>43977</v>
      </c>
      <c r="C1778">
        <v>3598746</v>
      </c>
      <c r="D1778">
        <v>13355</v>
      </c>
      <c r="E1778" t="s">
        <v>224</v>
      </c>
      <c r="F1778" t="s">
        <v>152</v>
      </c>
      <c r="G1778" t="s">
        <v>154</v>
      </c>
      <c r="H1778">
        <v>3</v>
      </c>
      <c r="I1778" s="5">
        <v>123.52100840336136</v>
      </c>
      <c r="J1778" s="5">
        <f t="shared" si="27"/>
        <v>370.56302521008411</v>
      </c>
      <c r="K1778" s="6">
        <v>86655</v>
      </c>
      <c r="L1778" s="6" t="s">
        <v>13</v>
      </c>
      <c r="M1778" s="6" t="s">
        <v>27</v>
      </c>
      <c r="N1778" t="s">
        <v>23</v>
      </c>
      <c r="O1778" t="s">
        <v>16</v>
      </c>
    </row>
    <row r="1779" spans="1:15" x14ac:dyDescent="0.45">
      <c r="A1779">
        <v>56159825</v>
      </c>
      <c r="B1779" s="4">
        <v>43977</v>
      </c>
      <c r="C1779">
        <v>3598746</v>
      </c>
      <c r="D1779">
        <v>13699</v>
      </c>
      <c r="E1779" t="s">
        <v>223</v>
      </c>
      <c r="F1779" t="s">
        <v>152</v>
      </c>
      <c r="G1779" t="s">
        <v>155</v>
      </c>
      <c r="H1779">
        <v>2</v>
      </c>
      <c r="I1779" s="5">
        <v>119.31932773109244</v>
      </c>
      <c r="J1779" s="5">
        <f t="shared" si="27"/>
        <v>238.63865546218489</v>
      </c>
      <c r="K1779" s="6">
        <v>86655</v>
      </c>
      <c r="L1779" s="6" t="s">
        <v>13</v>
      </c>
      <c r="M1779" s="6" t="s">
        <v>27</v>
      </c>
      <c r="N1779" t="s">
        <v>23</v>
      </c>
      <c r="O1779" t="s">
        <v>16</v>
      </c>
    </row>
    <row r="1780" spans="1:15" x14ac:dyDescent="0.45">
      <c r="A1780">
        <v>56159825</v>
      </c>
      <c r="B1780" s="4">
        <v>43977</v>
      </c>
      <c r="C1780">
        <v>3598746</v>
      </c>
      <c r="D1780">
        <v>13651</v>
      </c>
      <c r="E1780" t="s">
        <v>197</v>
      </c>
      <c r="F1780" t="s">
        <v>152</v>
      </c>
      <c r="G1780" t="s">
        <v>154</v>
      </c>
      <c r="H1780">
        <v>2</v>
      </c>
      <c r="I1780" s="5">
        <v>112.5966386554622</v>
      </c>
      <c r="J1780" s="5">
        <f t="shared" si="27"/>
        <v>225.1932773109244</v>
      </c>
      <c r="K1780" s="6">
        <v>86655</v>
      </c>
      <c r="L1780" s="6" t="s">
        <v>13</v>
      </c>
      <c r="M1780" s="6" t="s">
        <v>27</v>
      </c>
      <c r="N1780" t="s">
        <v>23</v>
      </c>
      <c r="O1780" t="s">
        <v>16</v>
      </c>
    </row>
    <row r="1781" spans="1:15" x14ac:dyDescent="0.45">
      <c r="A1781">
        <v>21861623</v>
      </c>
      <c r="B1781" s="4">
        <v>43977</v>
      </c>
      <c r="C1781">
        <v>2769669</v>
      </c>
      <c r="D1781">
        <v>13355</v>
      </c>
      <c r="E1781" t="s">
        <v>224</v>
      </c>
      <c r="F1781" t="s">
        <v>152</v>
      </c>
      <c r="G1781" t="s">
        <v>154</v>
      </c>
      <c r="H1781">
        <v>2</v>
      </c>
      <c r="I1781" s="5">
        <v>123.52100840336136</v>
      </c>
      <c r="J1781" s="5">
        <f t="shared" si="27"/>
        <v>247.04201680672273</v>
      </c>
      <c r="K1781" s="6">
        <v>52499</v>
      </c>
      <c r="L1781" s="6" t="s">
        <v>28</v>
      </c>
      <c r="M1781" s="6" t="s">
        <v>29</v>
      </c>
      <c r="N1781" t="s">
        <v>32</v>
      </c>
      <c r="O1781" t="s">
        <v>16</v>
      </c>
    </row>
    <row r="1782" spans="1:15" x14ac:dyDescent="0.45">
      <c r="A1782">
        <v>25589171</v>
      </c>
      <c r="B1782" s="4">
        <v>43975</v>
      </c>
      <c r="C1782">
        <v>1085023</v>
      </c>
      <c r="D1782">
        <v>12098</v>
      </c>
      <c r="E1782" t="s">
        <v>212</v>
      </c>
      <c r="F1782" t="s">
        <v>151</v>
      </c>
      <c r="G1782" t="s">
        <v>154</v>
      </c>
      <c r="H1782">
        <v>3</v>
      </c>
      <c r="I1782" s="5">
        <v>257.97478991596643</v>
      </c>
      <c r="J1782" s="5">
        <f t="shared" si="27"/>
        <v>773.92436974789928</v>
      </c>
      <c r="K1782" s="6">
        <v>16845</v>
      </c>
      <c r="L1782" s="6" t="s">
        <v>21</v>
      </c>
      <c r="M1782" s="6" t="s">
        <v>31</v>
      </c>
      <c r="N1782" t="s">
        <v>35</v>
      </c>
      <c r="O1782" t="s">
        <v>16</v>
      </c>
    </row>
    <row r="1783" spans="1:15" x14ac:dyDescent="0.45">
      <c r="A1783">
        <v>20976931</v>
      </c>
      <c r="B1783" s="4">
        <v>43975</v>
      </c>
      <c r="C1783">
        <v>8737125</v>
      </c>
      <c r="D1783">
        <v>11733</v>
      </c>
      <c r="E1783" t="s">
        <v>182</v>
      </c>
      <c r="F1783" t="s">
        <v>150</v>
      </c>
      <c r="G1783" t="s">
        <v>155</v>
      </c>
      <c r="H1783">
        <v>2</v>
      </c>
      <c r="I1783" s="5">
        <v>73.100840336134453</v>
      </c>
      <c r="J1783" s="5">
        <f t="shared" si="27"/>
        <v>146.20168067226891</v>
      </c>
      <c r="K1783" s="6" t="s">
        <v>51</v>
      </c>
      <c r="L1783" s="6" t="s">
        <v>21</v>
      </c>
      <c r="M1783" s="6" t="s">
        <v>33</v>
      </c>
      <c r="N1783" t="s">
        <v>23</v>
      </c>
      <c r="O1783" t="s">
        <v>16</v>
      </c>
    </row>
    <row r="1784" spans="1:15" x14ac:dyDescent="0.45">
      <c r="A1784">
        <v>20976931</v>
      </c>
      <c r="B1784" s="4">
        <v>43975</v>
      </c>
      <c r="C1784">
        <v>8737125</v>
      </c>
      <c r="D1784">
        <v>12499</v>
      </c>
      <c r="E1784" t="s">
        <v>183</v>
      </c>
      <c r="F1784" t="s">
        <v>151</v>
      </c>
      <c r="G1784" t="s">
        <v>155</v>
      </c>
      <c r="H1784">
        <v>3</v>
      </c>
      <c r="I1784" s="5">
        <v>248.73109243697482</v>
      </c>
      <c r="J1784" s="5">
        <f t="shared" si="27"/>
        <v>746.19327731092449</v>
      </c>
      <c r="K1784" s="6" t="s">
        <v>51</v>
      </c>
      <c r="L1784" s="6" t="s">
        <v>21</v>
      </c>
      <c r="M1784" s="6" t="s">
        <v>33</v>
      </c>
      <c r="N1784" t="s">
        <v>23</v>
      </c>
      <c r="O1784" t="s">
        <v>16</v>
      </c>
    </row>
    <row r="1785" spans="1:15" x14ac:dyDescent="0.45">
      <c r="A1785">
        <v>20976931</v>
      </c>
      <c r="B1785" s="4">
        <v>43975</v>
      </c>
      <c r="C1785">
        <v>8737125</v>
      </c>
      <c r="D1785">
        <v>13651</v>
      </c>
      <c r="E1785" t="s">
        <v>197</v>
      </c>
      <c r="F1785" t="s">
        <v>152</v>
      </c>
      <c r="G1785" t="s">
        <v>154</v>
      </c>
      <c r="H1785">
        <v>2</v>
      </c>
      <c r="I1785" s="5">
        <v>112.5966386554622</v>
      </c>
      <c r="J1785" s="5">
        <f t="shared" si="27"/>
        <v>225.1932773109244</v>
      </c>
      <c r="K1785" s="6" t="s">
        <v>51</v>
      </c>
      <c r="L1785" s="6" t="s">
        <v>21</v>
      </c>
      <c r="M1785" s="6" t="s">
        <v>33</v>
      </c>
      <c r="N1785" t="s">
        <v>23</v>
      </c>
      <c r="O1785" t="s">
        <v>16</v>
      </c>
    </row>
    <row r="1786" spans="1:15" x14ac:dyDescent="0.45">
      <c r="A1786">
        <v>20976931</v>
      </c>
      <c r="B1786" s="4">
        <v>43975</v>
      </c>
      <c r="C1786">
        <v>8737125</v>
      </c>
      <c r="D1786">
        <v>13651</v>
      </c>
      <c r="E1786" t="s">
        <v>197</v>
      </c>
      <c r="F1786" t="s">
        <v>152</v>
      </c>
      <c r="G1786" t="s">
        <v>154</v>
      </c>
      <c r="H1786">
        <v>2</v>
      </c>
      <c r="I1786" s="5">
        <v>112.5966386554622</v>
      </c>
      <c r="J1786" s="5">
        <f t="shared" si="27"/>
        <v>225.1932773109244</v>
      </c>
      <c r="K1786" s="6" t="s">
        <v>51</v>
      </c>
      <c r="L1786" s="6" t="s">
        <v>21</v>
      </c>
      <c r="M1786" s="6" t="s">
        <v>33</v>
      </c>
      <c r="N1786" t="s">
        <v>23</v>
      </c>
      <c r="O1786" t="s">
        <v>16</v>
      </c>
    </row>
    <row r="1787" spans="1:15" x14ac:dyDescent="0.45">
      <c r="A1787">
        <v>20976931</v>
      </c>
      <c r="B1787" s="4">
        <v>43975</v>
      </c>
      <c r="C1787">
        <v>8737125</v>
      </c>
      <c r="D1787">
        <v>13653</v>
      </c>
      <c r="E1787" t="s">
        <v>196</v>
      </c>
      <c r="F1787" t="s">
        <v>152</v>
      </c>
      <c r="G1787" t="s">
        <v>155</v>
      </c>
      <c r="H1787">
        <v>2</v>
      </c>
      <c r="I1787" s="5">
        <v>121.00000000000001</v>
      </c>
      <c r="J1787" s="5">
        <f t="shared" si="27"/>
        <v>242.00000000000003</v>
      </c>
      <c r="K1787" s="6" t="s">
        <v>51</v>
      </c>
      <c r="L1787" s="6" t="s">
        <v>21</v>
      </c>
      <c r="M1787" s="6" t="s">
        <v>33</v>
      </c>
      <c r="N1787" t="s">
        <v>23</v>
      </c>
      <c r="O1787" t="s">
        <v>16</v>
      </c>
    </row>
    <row r="1788" spans="1:15" x14ac:dyDescent="0.45">
      <c r="A1788">
        <v>13788658</v>
      </c>
      <c r="B1788" s="4">
        <v>43975</v>
      </c>
      <c r="C1788">
        <v>3832525</v>
      </c>
      <c r="D1788">
        <v>11040</v>
      </c>
      <c r="E1788" t="s">
        <v>191</v>
      </c>
      <c r="F1788" t="s">
        <v>150</v>
      </c>
      <c r="G1788" t="s">
        <v>155</v>
      </c>
      <c r="H1788">
        <v>2</v>
      </c>
      <c r="I1788" s="5">
        <v>65.537815126050418</v>
      </c>
      <c r="J1788" s="5">
        <f t="shared" si="27"/>
        <v>131.07563025210084</v>
      </c>
      <c r="K1788" s="6">
        <v>25348</v>
      </c>
      <c r="L1788" s="6" t="s">
        <v>19</v>
      </c>
      <c r="M1788" s="6" t="s">
        <v>34</v>
      </c>
      <c r="N1788" t="s">
        <v>17</v>
      </c>
      <c r="O1788" t="s">
        <v>16</v>
      </c>
    </row>
    <row r="1789" spans="1:15" x14ac:dyDescent="0.45">
      <c r="A1789">
        <v>13788658</v>
      </c>
      <c r="B1789" s="4">
        <v>43975</v>
      </c>
      <c r="C1789">
        <v>3832525</v>
      </c>
      <c r="D1789">
        <v>13071</v>
      </c>
      <c r="E1789" t="s">
        <v>180</v>
      </c>
      <c r="F1789" t="s">
        <v>152</v>
      </c>
      <c r="G1789" t="s">
        <v>154</v>
      </c>
      <c r="H1789">
        <v>3</v>
      </c>
      <c r="I1789" s="5">
        <v>122.68067226890757</v>
      </c>
      <c r="J1789" s="5">
        <f t="shared" si="27"/>
        <v>368.0420168067227</v>
      </c>
      <c r="K1789" s="6">
        <v>25348</v>
      </c>
      <c r="L1789" s="6" t="s">
        <v>19</v>
      </c>
      <c r="M1789" s="6" t="s">
        <v>34</v>
      </c>
      <c r="N1789" t="s">
        <v>17</v>
      </c>
      <c r="O1789" t="s">
        <v>16</v>
      </c>
    </row>
    <row r="1790" spans="1:15" x14ac:dyDescent="0.45">
      <c r="A1790">
        <v>13788658</v>
      </c>
      <c r="B1790" s="4">
        <v>43975</v>
      </c>
      <c r="C1790">
        <v>3832525</v>
      </c>
      <c r="D1790">
        <v>13394</v>
      </c>
      <c r="E1790" t="s">
        <v>214</v>
      </c>
      <c r="F1790" t="s">
        <v>152</v>
      </c>
      <c r="G1790" t="s">
        <v>154</v>
      </c>
      <c r="H1790">
        <v>3</v>
      </c>
      <c r="I1790" s="5">
        <v>123.52100840336136</v>
      </c>
      <c r="J1790" s="5">
        <f t="shared" si="27"/>
        <v>370.56302521008411</v>
      </c>
      <c r="K1790" s="6">
        <v>25348</v>
      </c>
      <c r="L1790" s="6" t="s">
        <v>19</v>
      </c>
      <c r="M1790" s="6" t="s">
        <v>34</v>
      </c>
      <c r="N1790" t="s">
        <v>17</v>
      </c>
      <c r="O1790" t="s">
        <v>16</v>
      </c>
    </row>
    <row r="1791" spans="1:15" x14ac:dyDescent="0.45">
      <c r="A1791">
        <v>62012293</v>
      </c>
      <c r="B1791" s="4">
        <v>43974</v>
      </c>
      <c r="C1791">
        <v>5281342</v>
      </c>
      <c r="D1791">
        <v>12430</v>
      </c>
      <c r="E1791" t="s">
        <v>186</v>
      </c>
      <c r="F1791" t="s">
        <v>151</v>
      </c>
      <c r="G1791" t="s">
        <v>155</v>
      </c>
      <c r="H1791">
        <v>1</v>
      </c>
      <c r="I1791" s="5">
        <v>256.29411764705884</v>
      </c>
      <c r="J1791" s="5">
        <f t="shared" si="27"/>
        <v>256.29411764705884</v>
      </c>
      <c r="K1791" s="6">
        <v>92507</v>
      </c>
      <c r="L1791" s="6" t="s">
        <v>13</v>
      </c>
      <c r="M1791" s="6" t="s">
        <v>27</v>
      </c>
      <c r="N1791" t="s">
        <v>35</v>
      </c>
      <c r="O1791" t="s">
        <v>16</v>
      </c>
    </row>
    <row r="1792" spans="1:15" x14ac:dyDescent="0.45">
      <c r="A1792">
        <v>44063647</v>
      </c>
      <c r="B1792" s="4">
        <v>43974</v>
      </c>
      <c r="C1792">
        <v>2715162</v>
      </c>
      <c r="D1792">
        <v>13405</v>
      </c>
      <c r="E1792" t="s">
        <v>221</v>
      </c>
      <c r="F1792" t="s">
        <v>152</v>
      </c>
      <c r="G1792" t="s">
        <v>155</v>
      </c>
      <c r="H1792">
        <v>2</v>
      </c>
      <c r="I1792" s="5">
        <v>116.79831932773111</v>
      </c>
      <c r="J1792" s="5">
        <f t="shared" si="27"/>
        <v>233.59663865546221</v>
      </c>
      <c r="K1792" s="6" t="s">
        <v>96</v>
      </c>
      <c r="L1792" s="6" t="s">
        <v>21</v>
      </c>
      <c r="M1792" s="6" t="s">
        <v>25</v>
      </c>
      <c r="N1792" t="s">
        <v>15</v>
      </c>
      <c r="O1792" t="s">
        <v>16</v>
      </c>
    </row>
    <row r="1793" spans="1:15" x14ac:dyDescent="0.45">
      <c r="A1793">
        <v>62012293</v>
      </c>
      <c r="B1793" s="4">
        <v>43974</v>
      </c>
      <c r="C1793">
        <v>5281342</v>
      </c>
      <c r="D1793">
        <v>13394</v>
      </c>
      <c r="E1793" t="s">
        <v>214</v>
      </c>
      <c r="F1793" t="s">
        <v>152</v>
      </c>
      <c r="G1793" t="s">
        <v>154</v>
      </c>
      <c r="H1793">
        <v>2</v>
      </c>
      <c r="I1793" s="5">
        <v>123.52100840336136</v>
      </c>
      <c r="J1793" s="5">
        <f t="shared" si="27"/>
        <v>247.04201680672273</v>
      </c>
      <c r="K1793" s="6">
        <v>92507</v>
      </c>
      <c r="L1793" s="6" t="s">
        <v>13</v>
      </c>
      <c r="M1793" s="6" t="s">
        <v>27</v>
      </c>
      <c r="N1793" t="s">
        <v>35</v>
      </c>
      <c r="O1793" t="s">
        <v>16</v>
      </c>
    </row>
    <row r="1794" spans="1:15" x14ac:dyDescent="0.45">
      <c r="A1794">
        <v>62012293</v>
      </c>
      <c r="B1794" s="4">
        <v>43974</v>
      </c>
      <c r="C1794">
        <v>5281342</v>
      </c>
      <c r="D1794">
        <v>13583</v>
      </c>
      <c r="E1794" t="s">
        <v>184</v>
      </c>
      <c r="F1794" t="s">
        <v>152</v>
      </c>
      <c r="G1794" t="s">
        <v>154</v>
      </c>
      <c r="H1794">
        <v>2</v>
      </c>
      <c r="I1794" s="5">
        <v>110.07563025210085</v>
      </c>
      <c r="J1794" s="5">
        <f t="shared" ref="J1794:J1857" si="28">H1794*I1794</f>
        <v>220.1512605042017</v>
      </c>
      <c r="K1794" s="6">
        <v>92507</v>
      </c>
      <c r="L1794" s="6" t="s">
        <v>13</v>
      </c>
      <c r="M1794" s="6" t="s">
        <v>27</v>
      </c>
      <c r="N1794" t="s">
        <v>35</v>
      </c>
      <c r="O1794" t="s">
        <v>16</v>
      </c>
    </row>
    <row r="1795" spans="1:15" x14ac:dyDescent="0.45">
      <c r="A1795">
        <v>95729797</v>
      </c>
      <c r="B1795" s="4">
        <v>43973</v>
      </c>
      <c r="C1795">
        <v>9225822</v>
      </c>
      <c r="D1795">
        <v>13363</v>
      </c>
      <c r="E1795" t="s">
        <v>213</v>
      </c>
      <c r="F1795" t="s">
        <v>152</v>
      </c>
      <c r="G1795" t="s">
        <v>154</v>
      </c>
      <c r="H1795">
        <v>3</v>
      </c>
      <c r="I1795" s="5">
        <v>116.79831932773111</v>
      </c>
      <c r="J1795" s="5">
        <f t="shared" si="28"/>
        <v>350.39495798319331</v>
      </c>
      <c r="K1795" s="6">
        <v>45879</v>
      </c>
      <c r="L1795" s="6" t="s">
        <v>28</v>
      </c>
      <c r="M1795" s="6" t="s">
        <v>29</v>
      </c>
      <c r="N1795" t="s">
        <v>32</v>
      </c>
      <c r="O1795" t="s">
        <v>26</v>
      </c>
    </row>
    <row r="1796" spans="1:15" x14ac:dyDescent="0.45">
      <c r="A1796">
        <v>71523949</v>
      </c>
      <c r="B1796" s="4">
        <v>43973</v>
      </c>
      <c r="C1796">
        <v>2746595</v>
      </c>
      <c r="D1796">
        <v>10561</v>
      </c>
      <c r="E1796" t="s">
        <v>194</v>
      </c>
      <c r="F1796" t="s">
        <v>174</v>
      </c>
      <c r="G1796" t="s">
        <v>154</v>
      </c>
      <c r="H1796">
        <v>3</v>
      </c>
      <c r="I1796" s="5">
        <v>133.60504201680675</v>
      </c>
      <c r="J1796" s="5">
        <f t="shared" si="28"/>
        <v>400.81512605042025</v>
      </c>
      <c r="K1796" s="6">
        <v>47495</v>
      </c>
      <c r="L1796" s="6" t="s">
        <v>28</v>
      </c>
      <c r="M1796" s="6" t="s">
        <v>29</v>
      </c>
      <c r="N1796" t="s">
        <v>15</v>
      </c>
      <c r="O1796" t="s">
        <v>18</v>
      </c>
    </row>
    <row r="1797" spans="1:15" x14ac:dyDescent="0.45">
      <c r="A1797">
        <v>71523949</v>
      </c>
      <c r="B1797" s="4">
        <v>43973</v>
      </c>
      <c r="C1797">
        <v>2746595</v>
      </c>
      <c r="D1797">
        <v>11431</v>
      </c>
      <c r="E1797" t="s">
        <v>209</v>
      </c>
      <c r="F1797" t="s">
        <v>150</v>
      </c>
      <c r="G1797" t="s">
        <v>155</v>
      </c>
      <c r="H1797">
        <v>2</v>
      </c>
      <c r="I1797" s="5">
        <v>63.857142857142854</v>
      </c>
      <c r="J1797" s="5">
        <f t="shared" si="28"/>
        <v>127.71428571428571</v>
      </c>
      <c r="K1797" s="6">
        <v>47495</v>
      </c>
      <c r="L1797" s="6" t="s">
        <v>28</v>
      </c>
      <c r="M1797" s="6" t="s">
        <v>29</v>
      </c>
      <c r="N1797" t="s">
        <v>15</v>
      </c>
      <c r="O1797" t="s">
        <v>18</v>
      </c>
    </row>
    <row r="1798" spans="1:15" x14ac:dyDescent="0.45">
      <c r="A1798">
        <v>71523949</v>
      </c>
      <c r="B1798" s="4">
        <v>43973</v>
      </c>
      <c r="C1798">
        <v>2746595</v>
      </c>
      <c r="D1798">
        <v>12899</v>
      </c>
      <c r="E1798" t="s">
        <v>177</v>
      </c>
      <c r="F1798" t="s">
        <v>151</v>
      </c>
      <c r="G1798" t="s">
        <v>155</v>
      </c>
      <c r="H1798">
        <v>3</v>
      </c>
      <c r="I1798" s="5">
        <v>268.05882352941177</v>
      </c>
      <c r="J1798" s="5">
        <f t="shared" si="28"/>
        <v>804.17647058823536</v>
      </c>
      <c r="K1798" s="6">
        <v>47495</v>
      </c>
      <c r="L1798" s="6" t="s">
        <v>28</v>
      </c>
      <c r="M1798" s="6" t="s">
        <v>29</v>
      </c>
      <c r="N1798" t="s">
        <v>15</v>
      </c>
      <c r="O1798" t="s">
        <v>18</v>
      </c>
    </row>
    <row r="1799" spans="1:15" x14ac:dyDescent="0.45">
      <c r="A1799">
        <v>22826229</v>
      </c>
      <c r="B1799" s="4">
        <v>43973</v>
      </c>
      <c r="C1799">
        <v>7830112</v>
      </c>
      <c r="D1799">
        <v>13230</v>
      </c>
      <c r="E1799" t="s">
        <v>207</v>
      </c>
      <c r="F1799" t="s">
        <v>152</v>
      </c>
      <c r="G1799" t="s">
        <v>155</v>
      </c>
      <c r="H1799">
        <v>3</v>
      </c>
      <c r="I1799" s="5">
        <v>112.5966386554622</v>
      </c>
      <c r="J1799" s="5">
        <f t="shared" si="28"/>
        <v>337.78991596638662</v>
      </c>
      <c r="K1799" s="6">
        <v>15907</v>
      </c>
      <c r="L1799" s="6" t="s">
        <v>21</v>
      </c>
      <c r="M1799" s="6" t="s">
        <v>31</v>
      </c>
      <c r="N1799" t="s">
        <v>35</v>
      </c>
      <c r="O1799" t="s">
        <v>16</v>
      </c>
    </row>
    <row r="1800" spans="1:15" x14ac:dyDescent="0.45">
      <c r="A1800">
        <v>82909774</v>
      </c>
      <c r="B1800" s="4">
        <v>43972</v>
      </c>
      <c r="C1800">
        <v>5427303</v>
      </c>
      <c r="D1800">
        <v>10352</v>
      </c>
      <c r="E1800" t="s">
        <v>199</v>
      </c>
      <c r="F1800" t="s">
        <v>174</v>
      </c>
      <c r="G1800" t="s">
        <v>154</v>
      </c>
      <c r="H1800">
        <v>2</v>
      </c>
      <c r="I1800" s="5">
        <v>127.72268907563027</v>
      </c>
      <c r="J1800" s="5">
        <f t="shared" si="28"/>
        <v>255.44537815126054</v>
      </c>
      <c r="K1800" s="6" t="s">
        <v>65</v>
      </c>
      <c r="L1800" s="6" t="s">
        <v>21</v>
      </c>
      <c r="M1800" s="6" t="s">
        <v>22</v>
      </c>
      <c r="N1800" t="s">
        <v>32</v>
      </c>
      <c r="O1800" t="s">
        <v>18</v>
      </c>
    </row>
    <row r="1801" spans="1:15" x14ac:dyDescent="0.45">
      <c r="A1801">
        <v>82909774</v>
      </c>
      <c r="B1801" s="4">
        <v>43972</v>
      </c>
      <c r="C1801">
        <v>5427303</v>
      </c>
      <c r="D1801">
        <v>12098</v>
      </c>
      <c r="E1801" t="s">
        <v>212</v>
      </c>
      <c r="F1801" t="s">
        <v>151</v>
      </c>
      <c r="G1801" t="s">
        <v>154</v>
      </c>
      <c r="H1801">
        <v>3</v>
      </c>
      <c r="I1801" s="5">
        <v>257.97478991596643</v>
      </c>
      <c r="J1801" s="5">
        <f t="shared" si="28"/>
        <v>773.92436974789928</v>
      </c>
      <c r="K1801" s="6" t="s">
        <v>65</v>
      </c>
      <c r="L1801" s="6" t="s">
        <v>21</v>
      </c>
      <c r="M1801" s="6" t="s">
        <v>22</v>
      </c>
      <c r="N1801" t="s">
        <v>32</v>
      </c>
      <c r="O1801" t="s">
        <v>18</v>
      </c>
    </row>
    <row r="1802" spans="1:15" x14ac:dyDescent="0.45">
      <c r="A1802">
        <v>82909774</v>
      </c>
      <c r="B1802" s="4">
        <v>43972</v>
      </c>
      <c r="C1802">
        <v>5427303</v>
      </c>
      <c r="D1802">
        <v>12058</v>
      </c>
      <c r="E1802" t="s">
        <v>210</v>
      </c>
      <c r="F1802" t="s">
        <v>151</v>
      </c>
      <c r="G1802" t="s">
        <v>155</v>
      </c>
      <c r="H1802">
        <v>2</v>
      </c>
      <c r="I1802" s="5">
        <v>267.218487394958</v>
      </c>
      <c r="J1802" s="5">
        <f t="shared" si="28"/>
        <v>534.43697478991601</v>
      </c>
      <c r="K1802" s="6" t="s">
        <v>65</v>
      </c>
      <c r="L1802" s="6" t="s">
        <v>21</v>
      </c>
      <c r="M1802" s="6" t="s">
        <v>22</v>
      </c>
      <c r="N1802" t="s">
        <v>32</v>
      </c>
      <c r="O1802" t="s">
        <v>18</v>
      </c>
    </row>
    <row r="1803" spans="1:15" x14ac:dyDescent="0.45">
      <c r="A1803">
        <v>78368406</v>
      </c>
      <c r="B1803" s="4">
        <v>43972</v>
      </c>
      <c r="C1803">
        <v>8325787</v>
      </c>
      <c r="D1803">
        <v>12495</v>
      </c>
      <c r="E1803" t="s">
        <v>201</v>
      </c>
      <c r="F1803" t="s">
        <v>151</v>
      </c>
      <c r="G1803" t="s">
        <v>155</v>
      </c>
      <c r="H1803">
        <v>2</v>
      </c>
      <c r="I1803" s="5">
        <v>264.69747899159665</v>
      </c>
      <c r="J1803" s="5">
        <f t="shared" si="28"/>
        <v>529.39495798319331</v>
      </c>
      <c r="K1803" s="6">
        <v>39615</v>
      </c>
      <c r="L1803" s="6" t="s">
        <v>21</v>
      </c>
      <c r="M1803" s="6" t="s">
        <v>33</v>
      </c>
      <c r="N1803" t="s">
        <v>17</v>
      </c>
      <c r="O1803" t="s">
        <v>18</v>
      </c>
    </row>
    <row r="1804" spans="1:15" x14ac:dyDescent="0.45">
      <c r="A1804">
        <v>78368406</v>
      </c>
      <c r="B1804" s="4">
        <v>43972</v>
      </c>
      <c r="C1804">
        <v>8325787</v>
      </c>
      <c r="D1804">
        <v>13685</v>
      </c>
      <c r="E1804" t="s">
        <v>181</v>
      </c>
      <c r="F1804" t="s">
        <v>152</v>
      </c>
      <c r="G1804" t="s">
        <v>155</v>
      </c>
      <c r="H1804">
        <v>3</v>
      </c>
      <c r="I1804" s="5">
        <v>122.68067226890757</v>
      </c>
      <c r="J1804" s="5">
        <f t="shared" si="28"/>
        <v>368.0420168067227</v>
      </c>
      <c r="K1804" s="6">
        <v>39615</v>
      </c>
      <c r="L1804" s="6" t="s">
        <v>21</v>
      </c>
      <c r="M1804" s="6" t="s">
        <v>33</v>
      </c>
      <c r="N1804" t="s">
        <v>17</v>
      </c>
      <c r="O1804" t="s">
        <v>18</v>
      </c>
    </row>
    <row r="1805" spans="1:15" x14ac:dyDescent="0.45">
      <c r="A1805">
        <v>78368406</v>
      </c>
      <c r="B1805" s="4">
        <v>43972</v>
      </c>
      <c r="C1805">
        <v>8325787</v>
      </c>
      <c r="D1805">
        <v>13071</v>
      </c>
      <c r="E1805" t="s">
        <v>180</v>
      </c>
      <c r="F1805" t="s">
        <v>152</v>
      </c>
      <c r="G1805" t="s">
        <v>154</v>
      </c>
      <c r="H1805">
        <v>2</v>
      </c>
      <c r="I1805" s="5">
        <v>122.68067226890757</v>
      </c>
      <c r="J1805" s="5">
        <f t="shared" si="28"/>
        <v>245.36134453781514</v>
      </c>
      <c r="K1805" s="6">
        <v>39615</v>
      </c>
      <c r="L1805" s="6" t="s">
        <v>21</v>
      </c>
      <c r="M1805" s="6" t="s">
        <v>33</v>
      </c>
      <c r="N1805" t="s">
        <v>17</v>
      </c>
      <c r="O1805" t="s">
        <v>18</v>
      </c>
    </row>
    <row r="1806" spans="1:15" x14ac:dyDescent="0.45">
      <c r="A1806">
        <v>26732285</v>
      </c>
      <c r="B1806" s="4">
        <v>43972</v>
      </c>
      <c r="C1806">
        <v>8519583</v>
      </c>
      <c r="D1806">
        <v>10181</v>
      </c>
      <c r="E1806" t="s">
        <v>189</v>
      </c>
      <c r="F1806" t="s">
        <v>174</v>
      </c>
      <c r="G1806" t="s">
        <v>154</v>
      </c>
      <c r="H1806">
        <v>3</v>
      </c>
      <c r="I1806" s="5">
        <v>134.44537815126051</v>
      </c>
      <c r="J1806" s="5">
        <f t="shared" si="28"/>
        <v>403.33613445378154</v>
      </c>
      <c r="K1806" s="6">
        <v>74259</v>
      </c>
      <c r="L1806" s="6" t="s">
        <v>13</v>
      </c>
      <c r="M1806" s="6" t="s">
        <v>14</v>
      </c>
      <c r="N1806" t="s">
        <v>35</v>
      </c>
      <c r="O1806" t="s">
        <v>16</v>
      </c>
    </row>
    <row r="1807" spans="1:15" x14ac:dyDescent="0.45">
      <c r="A1807">
        <v>68704481</v>
      </c>
      <c r="B1807" s="4">
        <v>43972</v>
      </c>
      <c r="C1807">
        <v>7059636</v>
      </c>
      <c r="D1807">
        <v>13405</v>
      </c>
      <c r="E1807" t="s">
        <v>221</v>
      </c>
      <c r="F1807" t="s">
        <v>152</v>
      </c>
      <c r="G1807" t="s">
        <v>155</v>
      </c>
      <c r="H1807">
        <v>3</v>
      </c>
      <c r="I1807" s="5">
        <v>116.79831932773111</v>
      </c>
      <c r="J1807" s="5">
        <f t="shared" si="28"/>
        <v>350.39495798319331</v>
      </c>
      <c r="K1807" s="6">
        <v>33039</v>
      </c>
      <c r="L1807" s="6" t="s">
        <v>28</v>
      </c>
      <c r="M1807" s="6" t="s">
        <v>29</v>
      </c>
      <c r="N1807" t="s">
        <v>23</v>
      </c>
      <c r="O1807" t="s">
        <v>18</v>
      </c>
    </row>
    <row r="1808" spans="1:15" x14ac:dyDescent="0.45">
      <c r="A1808">
        <v>58403263</v>
      </c>
      <c r="B1808" s="4">
        <v>43972</v>
      </c>
      <c r="C1808">
        <v>7823794</v>
      </c>
      <c r="D1808">
        <v>13699</v>
      </c>
      <c r="E1808" t="s">
        <v>223</v>
      </c>
      <c r="F1808" t="s">
        <v>152</v>
      </c>
      <c r="G1808" t="s">
        <v>155</v>
      </c>
      <c r="H1808">
        <v>2</v>
      </c>
      <c r="I1808" s="5">
        <v>119.31932773109244</v>
      </c>
      <c r="J1808" s="5">
        <f t="shared" si="28"/>
        <v>238.63865546218489</v>
      </c>
      <c r="K1808" s="6">
        <v>18546</v>
      </c>
      <c r="L1808" s="6" t="s">
        <v>19</v>
      </c>
      <c r="M1808" s="6" t="s">
        <v>47</v>
      </c>
      <c r="N1808" t="s">
        <v>23</v>
      </c>
      <c r="O1808" t="s">
        <v>16</v>
      </c>
    </row>
    <row r="1809" spans="1:15" x14ac:dyDescent="0.45">
      <c r="A1809">
        <v>24767973</v>
      </c>
      <c r="B1809" s="4">
        <v>43972</v>
      </c>
      <c r="C1809">
        <v>3848122</v>
      </c>
      <c r="D1809">
        <v>11777</v>
      </c>
      <c r="E1809" t="s">
        <v>175</v>
      </c>
      <c r="F1809" t="s">
        <v>150</v>
      </c>
      <c r="G1809" t="s">
        <v>154</v>
      </c>
      <c r="H1809">
        <v>2</v>
      </c>
      <c r="I1809" s="5">
        <v>63.016806722689076</v>
      </c>
      <c r="J1809" s="5">
        <f t="shared" si="28"/>
        <v>126.03361344537815</v>
      </c>
      <c r="K1809" s="6">
        <v>67697</v>
      </c>
      <c r="L1809" s="6" t="s">
        <v>28</v>
      </c>
      <c r="M1809" s="6" t="s">
        <v>36</v>
      </c>
      <c r="N1809" t="s">
        <v>32</v>
      </c>
      <c r="O1809" t="s">
        <v>16</v>
      </c>
    </row>
    <row r="1810" spans="1:15" x14ac:dyDescent="0.45">
      <c r="A1810">
        <v>70936325</v>
      </c>
      <c r="B1810" s="4">
        <v>43971</v>
      </c>
      <c r="C1810">
        <v>8627051</v>
      </c>
      <c r="D1810">
        <v>10828</v>
      </c>
      <c r="E1810" t="s">
        <v>190</v>
      </c>
      <c r="F1810" t="s">
        <v>174</v>
      </c>
      <c r="G1810" t="s">
        <v>154</v>
      </c>
      <c r="H1810">
        <v>2</v>
      </c>
      <c r="I1810" s="5">
        <v>136.96638655462186</v>
      </c>
      <c r="J1810" s="5">
        <f t="shared" si="28"/>
        <v>273.93277310924373</v>
      </c>
      <c r="K1810" s="6">
        <v>26419</v>
      </c>
      <c r="L1810" s="6" t="s">
        <v>19</v>
      </c>
      <c r="M1810" s="6" t="s">
        <v>20</v>
      </c>
      <c r="N1810" t="s">
        <v>32</v>
      </c>
      <c r="O1810" t="s">
        <v>18</v>
      </c>
    </row>
    <row r="1811" spans="1:15" x14ac:dyDescent="0.45">
      <c r="A1811">
        <v>70936325</v>
      </c>
      <c r="B1811" s="4">
        <v>43971</v>
      </c>
      <c r="C1811">
        <v>8627051</v>
      </c>
      <c r="D1811">
        <v>10538</v>
      </c>
      <c r="E1811" t="s">
        <v>226</v>
      </c>
      <c r="F1811" t="s">
        <v>174</v>
      </c>
      <c r="G1811" t="s">
        <v>154</v>
      </c>
      <c r="H1811">
        <v>3</v>
      </c>
      <c r="I1811" s="5">
        <v>130.24369747899161</v>
      </c>
      <c r="J1811" s="5">
        <f t="shared" si="28"/>
        <v>390.73109243697479</v>
      </c>
      <c r="K1811" s="6">
        <v>26419</v>
      </c>
      <c r="L1811" s="6" t="s">
        <v>19</v>
      </c>
      <c r="M1811" s="6" t="s">
        <v>20</v>
      </c>
      <c r="N1811" t="s">
        <v>32</v>
      </c>
      <c r="O1811" t="s">
        <v>18</v>
      </c>
    </row>
    <row r="1812" spans="1:15" x14ac:dyDescent="0.45">
      <c r="A1812">
        <v>70936325</v>
      </c>
      <c r="B1812" s="4">
        <v>43971</v>
      </c>
      <c r="C1812">
        <v>8627051</v>
      </c>
      <c r="D1812">
        <v>10339</v>
      </c>
      <c r="E1812" t="s">
        <v>208</v>
      </c>
      <c r="F1812" t="s">
        <v>174</v>
      </c>
      <c r="G1812" t="s">
        <v>155</v>
      </c>
      <c r="H1812">
        <v>2</v>
      </c>
      <c r="I1812" s="5">
        <v>130.24369747899161</v>
      </c>
      <c r="J1812" s="5">
        <f t="shared" si="28"/>
        <v>260.48739495798321</v>
      </c>
      <c r="K1812" s="6">
        <v>26419</v>
      </c>
      <c r="L1812" s="6" t="s">
        <v>19</v>
      </c>
      <c r="M1812" s="6" t="s">
        <v>20</v>
      </c>
      <c r="N1812" t="s">
        <v>32</v>
      </c>
      <c r="O1812" t="s">
        <v>18</v>
      </c>
    </row>
    <row r="1813" spans="1:15" x14ac:dyDescent="0.45">
      <c r="A1813">
        <v>70936325</v>
      </c>
      <c r="B1813" s="4">
        <v>43971</v>
      </c>
      <c r="C1813">
        <v>8627051</v>
      </c>
      <c r="D1813">
        <v>11341</v>
      </c>
      <c r="E1813" t="s">
        <v>185</v>
      </c>
      <c r="F1813" t="s">
        <v>150</v>
      </c>
      <c r="G1813" t="s">
        <v>154</v>
      </c>
      <c r="H1813">
        <v>2</v>
      </c>
      <c r="I1813" s="5">
        <v>63.857142857142854</v>
      </c>
      <c r="J1813" s="5">
        <f t="shared" si="28"/>
        <v>127.71428571428571</v>
      </c>
      <c r="K1813" s="6">
        <v>26419</v>
      </c>
      <c r="L1813" s="6" t="s">
        <v>19</v>
      </c>
      <c r="M1813" s="6" t="s">
        <v>20</v>
      </c>
      <c r="N1813" t="s">
        <v>32</v>
      </c>
      <c r="O1813" t="s">
        <v>18</v>
      </c>
    </row>
    <row r="1814" spans="1:15" x14ac:dyDescent="0.45">
      <c r="A1814">
        <v>70936325</v>
      </c>
      <c r="B1814" s="4">
        <v>43971</v>
      </c>
      <c r="C1814">
        <v>8627051</v>
      </c>
      <c r="D1814">
        <v>13791</v>
      </c>
      <c r="E1814" t="s">
        <v>179</v>
      </c>
      <c r="F1814" t="s">
        <v>152</v>
      </c>
      <c r="G1814" t="s">
        <v>155</v>
      </c>
      <c r="H1814">
        <v>3</v>
      </c>
      <c r="I1814" s="5">
        <v>125.20168067226892</v>
      </c>
      <c r="J1814" s="5">
        <f t="shared" si="28"/>
        <v>375.60504201680675</v>
      </c>
      <c r="K1814" s="6">
        <v>26419</v>
      </c>
      <c r="L1814" s="6" t="s">
        <v>19</v>
      </c>
      <c r="M1814" s="6" t="s">
        <v>20</v>
      </c>
      <c r="N1814" t="s">
        <v>32</v>
      </c>
      <c r="O1814" t="s">
        <v>18</v>
      </c>
    </row>
    <row r="1815" spans="1:15" x14ac:dyDescent="0.45">
      <c r="A1815">
        <v>62595052</v>
      </c>
      <c r="B1815" s="4">
        <v>43970</v>
      </c>
      <c r="C1815">
        <v>4824052</v>
      </c>
      <c r="D1815">
        <v>10430</v>
      </c>
      <c r="E1815" t="s">
        <v>176</v>
      </c>
      <c r="F1815" t="s">
        <v>174</v>
      </c>
      <c r="G1815" t="s">
        <v>155</v>
      </c>
      <c r="H1815">
        <v>2</v>
      </c>
      <c r="I1815" s="5">
        <v>140.32773109243698</v>
      </c>
      <c r="J1815" s="5">
        <f t="shared" si="28"/>
        <v>280.65546218487395</v>
      </c>
      <c r="K1815" s="6">
        <v>56410</v>
      </c>
      <c r="L1815" s="6" t="s">
        <v>28</v>
      </c>
      <c r="M1815" s="6" t="s">
        <v>36</v>
      </c>
      <c r="N1815" t="s">
        <v>17</v>
      </c>
      <c r="O1815" t="s">
        <v>16</v>
      </c>
    </row>
    <row r="1816" spans="1:15" x14ac:dyDescent="0.45">
      <c r="A1816">
        <v>62595052</v>
      </c>
      <c r="B1816" s="4">
        <v>43970</v>
      </c>
      <c r="C1816">
        <v>4824052</v>
      </c>
      <c r="D1816">
        <v>13071</v>
      </c>
      <c r="E1816" t="s">
        <v>180</v>
      </c>
      <c r="F1816" t="s">
        <v>152</v>
      </c>
      <c r="G1816" t="s">
        <v>154</v>
      </c>
      <c r="H1816">
        <v>3</v>
      </c>
      <c r="I1816" s="5">
        <v>122.68067226890757</v>
      </c>
      <c r="J1816" s="5">
        <f t="shared" si="28"/>
        <v>368.0420168067227</v>
      </c>
      <c r="K1816" s="6">
        <v>56410</v>
      </c>
      <c r="L1816" s="6" t="s">
        <v>28</v>
      </c>
      <c r="M1816" s="6" t="s">
        <v>36</v>
      </c>
      <c r="N1816" t="s">
        <v>17</v>
      </c>
      <c r="O1816" t="s">
        <v>16</v>
      </c>
    </row>
    <row r="1817" spans="1:15" x14ac:dyDescent="0.45">
      <c r="A1817">
        <v>52747886</v>
      </c>
      <c r="B1817" s="4">
        <v>43969</v>
      </c>
      <c r="C1817">
        <v>9923075</v>
      </c>
      <c r="D1817">
        <v>10339</v>
      </c>
      <c r="E1817" t="s">
        <v>208</v>
      </c>
      <c r="F1817" t="s">
        <v>174</v>
      </c>
      <c r="G1817" t="s">
        <v>155</v>
      </c>
      <c r="H1817">
        <v>3</v>
      </c>
      <c r="I1817" s="5">
        <v>130.24369747899161</v>
      </c>
      <c r="J1817" s="5">
        <f t="shared" si="28"/>
        <v>390.73109243697479</v>
      </c>
      <c r="K1817" s="6">
        <v>89340</v>
      </c>
      <c r="L1817" s="6" t="s">
        <v>13</v>
      </c>
      <c r="M1817" s="6" t="s">
        <v>27</v>
      </c>
      <c r="N1817" t="s">
        <v>15</v>
      </c>
      <c r="O1817" t="s">
        <v>16</v>
      </c>
    </row>
    <row r="1818" spans="1:15" x14ac:dyDescent="0.45">
      <c r="A1818">
        <v>94874397</v>
      </c>
      <c r="B1818" s="4">
        <v>43969</v>
      </c>
      <c r="C1818">
        <v>6280209</v>
      </c>
      <c r="D1818">
        <v>10538</v>
      </c>
      <c r="E1818" t="s">
        <v>226</v>
      </c>
      <c r="F1818" t="s">
        <v>174</v>
      </c>
      <c r="G1818" t="s">
        <v>154</v>
      </c>
      <c r="H1818">
        <v>2</v>
      </c>
      <c r="I1818" s="5">
        <v>130.24369747899161</v>
      </c>
      <c r="J1818" s="5">
        <f t="shared" si="28"/>
        <v>260.48739495798321</v>
      </c>
      <c r="K1818" s="6">
        <v>75365</v>
      </c>
      <c r="L1818" s="6" t="s">
        <v>13</v>
      </c>
      <c r="M1818" s="6" t="s">
        <v>14</v>
      </c>
      <c r="N1818" t="s">
        <v>17</v>
      </c>
      <c r="O1818" t="s">
        <v>26</v>
      </c>
    </row>
    <row r="1819" spans="1:15" x14ac:dyDescent="0.45">
      <c r="A1819">
        <v>28825477</v>
      </c>
      <c r="B1819" s="4">
        <v>43969</v>
      </c>
      <c r="C1819">
        <v>1408983</v>
      </c>
      <c r="D1819">
        <v>10352</v>
      </c>
      <c r="E1819" t="s">
        <v>199</v>
      </c>
      <c r="F1819" t="s">
        <v>174</v>
      </c>
      <c r="G1819" t="s">
        <v>154</v>
      </c>
      <c r="H1819">
        <v>3</v>
      </c>
      <c r="I1819" s="5">
        <v>127.72268907563027</v>
      </c>
      <c r="J1819" s="5">
        <f t="shared" si="28"/>
        <v>383.1680672268908</v>
      </c>
      <c r="K1819" s="6">
        <v>16356</v>
      </c>
      <c r="L1819" s="6" t="s">
        <v>21</v>
      </c>
      <c r="M1819" s="6" t="s">
        <v>31</v>
      </c>
      <c r="N1819" t="s">
        <v>32</v>
      </c>
      <c r="O1819" t="s">
        <v>16</v>
      </c>
    </row>
    <row r="1820" spans="1:15" x14ac:dyDescent="0.45">
      <c r="A1820">
        <v>67762503</v>
      </c>
      <c r="B1820" s="4">
        <v>43968</v>
      </c>
      <c r="C1820">
        <v>3688901</v>
      </c>
      <c r="D1820">
        <v>10430</v>
      </c>
      <c r="E1820" t="s">
        <v>176</v>
      </c>
      <c r="F1820" t="s">
        <v>174</v>
      </c>
      <c r="G1820" t="s">
        <v>155</v>
      </c>
      <c r="H1820">
        <v>3</v>
      </c>
      <c r="I1820" s="5">
        <v>140.32773109243698</v>
      </c>
      <c r="J1820" s="5">
        <f t="shared" si="28"/>
        <v>420.98319327731093</v>
      </c>
      <c r="K1820" s="6">
        <v>34311</v>
      </c>
      <c r="L1820" s="6" t="s">
        <v>28</v>
      </c>
      <c r="M1820" s="6" t="s">
        <v>39</v>
      </c>
      <c r="N1820" t="s">
        <v>17</v>
      </c>
      <c r="O1820" t="s">
        <v>18</v>
      </c>
    </row>
    <row r="1821" spans="1:15" x14ac:dyDescent="0.45">
      <c r="A1821">
        <v>15474980</v>
      </c>
      <c r="B1821" s="4">
        <v>43968</v>
      </c>
      <c r="C1821">
        <v>5724539</v>
      </c>
      <c r="D1821">
        <v>13699</v>
      </c>
      <c r="E1821" t="s">
        <v>223</v>
      </c>
      <c r="F1821" t="s">
        <v>152</v>
      </c>
      <c r="G1821" t="s">
        <v>155</v>
      </c>
      <c r="H1821">
        <v>2</v>
      </c>
      <c r="I1821" s="5">
        <v>119.31932773109244</v>
      </c>
      <c r="J1821" s="5">
        <f t="shared" si="28"/>
        <v>238.63865546218489</v>
      </c>
      <c r="K1821" s="6">
        <v>73235</v>
      </c>
      <c r="L1821" s="6" t="s">
        <v>13</v>
      </c>
      <c r="M1821" s="6" t="s">
        <v>14</v>
      </c>
      <c r="N1821" t="s">
        <v>23</v>
      </c>
      <c r="O1821" t="s">
        <v>16</v>
      </c>
    </row>
    <row r="1822" spans="1:15" x14ac:dyDescent="0.45">
      <c r="A1822">
        <v>36218169</v>
      </c>
      <c r="B1822" s="4">
        <v>43968</v>
      </c>
      <c r="C1822">
        <v>1457988</v>
      </c>
      <c r="D1822">
        <v>11733</v>
      </c>
      <c r="E1822" t="s">
        <v>182</v>
      </c>
      <c r="F1822" t="s">
        <v>150</v>
      </c>
      <c r="G1822" t="s">
        <v>155</v>
      </c>
      <c r="H1822">
        <v>2</v>
      </c>
      <c r="I1822" s="5">
        <v>73.100840336134453</v>
      </c>
      <c r="J1822" s="5">
        <f t="shared" si="28"/>
        <v>146.20168067226891</v>
      </c>
      <c r="K1822" s="6">
        <v>37627</v>
      </c>
      <c r="L1822" s="6" t="s">
        <v>19</v>
      </c>
      <c r="M1822" s="6" t="s">
        <v>20</v>
      </c>
      <c r="N1822" t="s">
        <v>32</v>
      </c>
      <c r="O1822" t="s">
        <v>16</v>
      </c>
    </row>
    <row r="1823" spans="1:15" x14ac:dyDescent="0.45">
      <c r="A1823">
        <v>36218169</v>
      </c>
      <c r="B1823" s="4">
        <v>43968</v>
      </c>
      <c r="C1823">
        <v>1457988</v>
      </c>
      <c r="D1823">
        <v>11040</v>
      </c>
      <c r="E1823" t="s">
        <v>191</v>
      </c>
      <c r="F1823" t="s">
        <v>150</v>
      </c>
      <c r="G1823" t="s">
        <v>155</v>
      </c>
      <c r="H1823">
        <v>3</v>
      </c>
      <c r="I1823" s="5">
        <v>65.537815126050418</v>
      </c>
      <c r="J1823" s="5">
        <f t="shared" si="28"/>
        <v>196.61344537815125</v>
      </c>
      <c r="K1823" s="6">
        <v>37627</v>
      </c>
      <c r="L1823" s="6" t="s">
        <v>19</v>
      </c>
      <c r="M1823" s="6" t="s">
        <v>20</v>
      </c>
      <c r="N1823" t="s">
        <v>32</v>
      </c>
      <c r="O1823" t="s">
        <v>16</v>
      </c>
    </row>
    <row r="1824" spans="1:15" x14ac:dyDescent="0.45">
      <c r="A1824">
        <v>36218169</v>
      </c>
      <c r="B1824" s="4">
        <v>43968</v>
      </c>
      <c r="C1824">
        <v>1457988</v>
      </c>
      <c r="D1824">
        <v>11040</v>
      </c>
      <c r="E1824" t="s">
        <v>191</v>
      </c>
      <c r="F1824" t="s">
        <v>150</v>
      </c>
      <c r="G1824" t="s">
        <v>155</v>
      </c>
      <c r="H1824">
        <v>3</v>
      </c>
      <c r="I1824" s="5">
        <v>65.537815126050418</v>
      </c>
      <c r="J1824" s="5">
        <f t="shared" si="28"/>
        <v>196.61344537815125</v>
      </c>
      <c r="K1824" s="6">
        <v>37627</v>
      </c>
      <c r="L1824" s="6" t="s">
        <v>19</v>
      </c>
      <c r="M1824" s="6" t="s">
        <v>20</v>
      </c>
      <c r="N1824" t="s">
        <v>32</v>
      </c>
      <c r="O1824" t="s">
        <v>16</v>
      </c>
    </row>
    <row r="1825" spans="1:15" x14ac:dyDescent="0.45">
      <c r="A1825">
        <v>36218169</v>
      </c>
      <c r="B1825" s="4">
        <v>43968</v>
      </c>
      <c r="C1825">
        <v>1457988</v>
      </c>
      <c r="D1825">
        <v>11777</v>
      </c>
      <c r="E1825" t="s">
        <v>175</v>
      </c>
      <c r="F1825" t="s">
        <v>150</v>
      </c>
      <c r="G1825" t="s">
        <v>154</v>
      </c>
      <c r="H1825">
        <v>2</v>
      </c>
      <c r="I1825" s="5">
        <v>63.016806722689076</v>
      </c>
      <c r="J1825" s="5">
        <f t="shared" si="28"/>
        <v>126.03361344537815</v>
      </c>
      <c r="K1825" s="6">
        <v>37627</v>
      </c>
      <c r="L1825" s="6" t="s">
        <v>19</v>
      </c>
      <c r="M1825" s="6" t="s">
        <v>20</v>
      </c>
      <c r="N1825" t="s">
        <v>32</v>
      </c>
      <c r="O1825" t="s">
        <v>16</v>
      </c>
    </row>
    <row r="1826" spans="1:15" x14ac:dyDescent="0.45">
      <c r="A1826">
        <v>36218169</v>
      </c>
      <c r="B1826" s="4">
        <v>43968</v>
      </c>
      <c r="C1826">
        <v>1457988</v>
      </c>
      <c r="D1826">
        <v>13685</v>
      </c>
      <c r="E1826" t="s">
        <v>181</v>
      </c>
      <c r="F1826" t="s">
        <v>152</v>
      </c>
      <c r="G1826" t="s">
        <v>155</v>
      </c>
      <c r="H1826">
        <v>3</v>
      </c>
      <c r="I1826" s="5">
        <v>122.68067226890757</v>
      </c>
      <c r="J1826" s="5">
        <f t="shared" si="28"/>
        <v>368.0420168067227</v>
      </c>
      <c r="K1826" s="6">
        <v>37627</v>
      </c>
      <c r="L1826" s="6" t="s">
        <v>19</v>
      </c>
      <c r="M1826" s="6" t="s">
        <v>20</v>
      </c>
      <c r="N1826" t="s">
        <v>32</v>
      </c>
      <c r="O1826" t="s">
        <v>16</v>
      </c>
    </row>
    <row r="1827" spans="1:15" x14ac:dyDescent="0.45">
      <c r="A1827">
        <v>90556927</v>
      </c>
      <c r="B1827" s="4">
        <v>43967</v>
      </c>
      <c r="C1827">
        <v>3832525</v>
      </c>
      <c r="D1827">
        <v>10198</v>
      </c>
      <c r="E1827" t="s">
        <v>222</v>
      </c>
      <c r="F1827" t="s">
        <v>174</v>
      </c>
      <c r="G1827" t="s">
        <v>155</v>
      </c>
      <c r="H1827">
        <v>2</v>
      </c>
      <c r="I1827" s="5">
        <v>130.24369747899161</v>
      </c>
      <c r="J1827" s="5">
        <f t="shared" si="28"/>
        <v>260.48739495798321</v>
      </c>
      <c r="K1827" s="6">
        <v>25348</v>
      </c>
      <c r="L1827" s="6" t="s">
        <v>19</v>
      </c>
      <c r="M1827" s="6" t="s">
        <v>34</v>
      </c>
      <c r="N1827" t="s">
        <v>23</v>
      </c>
      <c r="O1827" t="s">
        <v>30</v>
      </c>
    </row>
    <row r="1828" spans="1:15" x14ac:dyDescent="0.45">
      <c r="A1828">
        <v>90556927</v>
      </c>
      <c r="B1828" s="4">
        <v>43967</v>
      </c>
      <c r="C1828">
        <v>3832525</v>
      </c>
      <c r="D1828">
        <v>12086</v>
      </c>
      <c r="E1828" t="s">
        <v>206</v>
      </c>
      <c r="F1828" t="s">
        <v>151</v>
      </c>
      <c r="G1828" t="s">
        <v>154</v>
      </c>
      <c r="H1828">
        <v>2</v>
      </c>
      <c r="I1828" s="5">
        <v>248.73109243697482</v>
      </c>
      <c r="J1828" s="5">
        <f t="shared" si="28"/>
        <v>497.46218487394964</v>
      </c>
      <c r="K1828" s="6">
        <v>25348</v>
      </c>
      <c r="L1828" s="6" t="s">
        <v>19</v>
      </c>
      <c r="M1828" s="6" t="s">
        <v>34</v>
      </c>
      <c r="N1828" t="s">
        <v>23</v>
      </c>
      <c r="O1828" t="s">
        <v>30</v>
      </c>
    </row>
    <row r="1829" spans="1:15" x14ac:dyDescent="0.45">
      <c r="A1829">
        <v>33239573</v>
      </c>
      <c r="B1829" s="4">
        <v>43967</v>
      </c>
      <c r="C1829">
        <v>1176311</v>
      </c>
      <c r="D1829">
        <v>12634</v>
      </c>
      <c r="E1829" t="s">
        <v>202</v>
      </c>
      <c r="F1829" t="s">
        <v>151</v>
      </c>
      <c r="G1829" t="s">
        <v>154</v>
      </c>
      <c r="H1829">
        <v>2</v>
      </c>
      <c r="I1829" s="5">
        <v>265.53781512605042</v>
      </c>
      <c r="J1829" s="5">
        <f t="shared" si="28"/>
        <v>531.07563025210084</v>
      </c>
      <c r="K1829" s="6">
        <v>84503</v>
      </c>
      <c r="L1829" s="6" t="s">
        <v>13</v>
      </c>
      <c r="M1829" s="6" t="s">
        <v>27</v>
      </c>
      <c r="N1829" t="s">
        <v>32</v>
      </c>
      <c r="O1829" t="s">
        <v>16</v>
      </c>
    </row>
    <row r="1830" spans="1:15" x14ac:dyDescent="0.45">
      <c r="A1830">
        <v>33239573</v>
      </c>
      <c r="B1830" s="4">
        <v>43967</v>
      </c>
      <c r="C1830">
        <v>1176311</v>
      </c>
      <c r="D1830">
        <v>12430</v>
      </c>
      <c r="E1830" t="s">
        <v>186</v>
      </c>
      <c r="F1830" t="s">
        <v>151</v>
      </c>
      <c r="G1830" t="s">
        <v>155</v>
      </c>
      <c r="H1830">
        <v>2</v>
      </c>
      <c r="I1830" s="5">
        <v>256.29411764705884</v>
      </c>
      <c r="J1830" s="5">
        <f t="shared" si="28"/>
        <v>512.58823529411768</v>
      </c>
      <c r="K1830" s="6">
        <v>84503</v>
      </c>
      <c r="L1830" s="6" t="s">
        <v>13</v>
      </c>
      <c r="M1830" s="6" t="s">
        <v>27</v>
      </c>
      <c r="N1830" t="s">
        <v>32</v>
      </c>
      <c r="O1830" t="s">
        <v>16</v>
      </c>
    </row>
    <row r="1831" spans="1:15" x14ac:dyDescent="0.45">
      <c r="A1831">
        <v>33239573</v>
      </c>
      <c r="B1831" s="4">
        <v>43967</v>
      </c>
      <c r="C1831">
        <v>1176311</v>
      </c>
      <c r="D1831">
        <v>10557</v>
      </c>
      <c r="E1831" t="s">
        <v>215</v>
      </c>
      <c r="F1831" t="s">
        <v>174</v>
      </c>
      <c r="G1831" t="s">
        <v>154</v>
      </c>
      <c r="H1831">
        <v>2</v>
      </c>
      <c r="I1831" s="5">
        <v>132.76470588235296</v>
      </c>
      <c r="J1831" s="5">
        <f t="shared" si="28"/>
        <v>265.52941176470591</v>
      </c>
      <c r="K1831" s="6">
        <v>84503</v>
      </c>
      <c r="L1831" s="6" t="s">
        <v>13</v>
      </c>
      <c r="M1831" s="6" t="s">
        <v>27</v>
      </c>
      <c r="N1831" t="s">
        <v>32</v>
      </c>
      <c r="O1831" t="s">
        <v>16</v>
      </c>
    </row>
    <row r="1832" spans="1:15" x14ac:dyDescent="0.45">
      <c r="A1832">
        <v>38071930</v>
      </c>
      <c r="B1832" s="4">
        <v>43967</v>
      </c>
      <c r="C1832">
        <v>1416773</v>
      </c>
      <c r="D1832">
        <v>11561</v>
      </c>
      <c r="E1832" t="s">
        <v>187</v>
      </c>
      <c r="F1832" t="s">
        <v>150</v>
      </c>
      <c r="G1832" t="s">
        <v>154</v>
      </c>
      <c r="H1832">
        <v>3</v>
      </c>
      <c r="I1832" s="5">
        <v>66.378151260504197</v>
      </c>
      <c r="J1832" s="5">
        <f t="shared" si="28"/>
        <v>199.1344537815126</v>
      </c>
      <c r="K1832" s="6">
        <v>79843</v>
      </c>
      <c r="L1832" s="6" t="s">
        <v>13</v>
      </c>
      <c r="M1832" s="6" t="s">
        <v>14</v>
      </c>
      <c r="N1832" t="s">
        <v>15</v>
      </c>
      <c r="O1832" t="s">
        <v>16</v>
      </c>
    </row>
    <row r="1833" spans="1:15" x14ac:dyDescent="0.45">
      <c r="A1833">
        <v>24049511</v>
      </c>
      <c r="B1833" s="4">
        <v>43967</v>
      </c>
      <c r="C1833">
        <v>6128615</v>
      </c>
      <c r="D1833">
        <v>13685</v>
      </c>
      <c r="E1833" t="s">
        <v>181</v>
      </c>
      <c r="F1833" t="s">
        <v>152</v>
      </c>
      <c r="G1833" t="s">
        <v>155</v>
      </c>
      <c r="H1833">
        <v>3</v>
      </c>
      <c r="I1833" s="5">
        <v>122.68067226890757</v>
      </c>
      <c r="J1833" s="5">
        <f t="shared" si="28"/>
        <v>368.0420168067227</v>
      </c>
      <c r="K1833" s="6">
        <v>27432</v>
      </c>
      <c r="L1833" s="6" t="s">
        <v>19</v>
      </c>
      <c r="M1833" s="6" t="s">
        <v>20</v>
      </c>
      <c r="N1833" t="s">
        <v>17</v>
      </c>
      <c r="O1833" t="s">
        <v>16</v>
      </c>
    </row>
    <row r="1834" spans="1:15" x14ac:dyDescent="0.45">
      <c r="A1834">
        <v>96885955</v>
      </c>
      <c r="B1834" s="4">
        <v>43966</v>
      </c>
      <c r="C1834">
        <v>8987248</v>
      </c>
      <c r="D1834">
        <v>12086</v>
      </c>
      <c r="E1834" t="s">
        <v>206</v>
      </c>
      <c r="F1834" t="s">
        <v>151</v>
      </c>
      <c r="G1834" t="s">
        <v>154</v>
      </c>
      <c r="H1834">
        <v>2</v>
      </c>
      <c r="I1834" s="5">
        <v>248.73109243697482</v>
      </c>
      <c r="J1834" s="5">
        <f t="shared" si="28"/>
        <v>497.46218487394964</v>
      </c>
      <c r="K1834" s="6">
        <v>34513</v>
      </c>
      <c r="L1834" s="6" t="s">
        <v>28</v>
      </c>
      <c r="M1834" s="6" t="s">
        <v>39</v>
      </c>
      <c r="N1834" t="s">
        <v>17</v>
      </c>
      <c r="O1834" t="s">
        <v>57</v>
      </c>
    </row>
    <row r="1835" spans="1:15" x14ac:dyDescent="0.45">
      <c r="A1835">
        <v>85472037</v>
      </c>
      <c r="B1835" s="4">
        <v>43966</v>
      </c>
      <c r="C1835">
        <v>9078910</v>
      </c>
      <c r="D1835">
        <v>11733</v>
      </c>
      <c r="E1835" t="s">
        <v>182</v>
      </c>
      <c r="F1835" t="s">
        <v>150</v>
      </c>
      <c r="G1835" t="s">
        <v>155</v>
      </c>
      <c r="H1835">
        <v>2</v>
      </c>
      <c r="I1835" s="5">
        <v>73.100840336134453</v>
      </c>
      <c r="J1835" s="5">
        <f t="shared" si="28"/>
        <v>146.20168067226891</v>
      </c>
      <c r="K1835" s="6">
        <v>67098</v>
      </c>
      <c r="L1835" s="6" t="s">
        <v>28</v>
      </c>
      <c r="M1835" s="6" t="s">
        <v>36</v>
      </c>
      <c r="N1835" t="s">
        <v>35</v>
      </c>
      <c r="O1835" t="s">
        <v>18</v>
      </c>
    </row>
    <row r="1836" spans="1:15" x14ac:dyDescent="0.45">
      <c r="A1836">
        <v>85472037</v>
      </c>
      <c r="B1836" s="4">
        <v>43966</v>
      </c>
      <c r="C1836">
        <v>9078910</v>
      </c>
      <c r="D1836">
        <v>11518</v>
      </c>
      <c r="E1836" t="s">
        <v>216</v>
      </c>
      <c r="F1836" t="s">
        <v>150</v>
      </c>
      <c r="G1836" t="s">
        <v>154</v>
      </c>
      <c r="H1836">
        <v>3</v>
      </c>
      <c r="I1836" s="5">
        <v>63.016806722689076</v>
      </c>
      <c r="J1836" s="5">
        <f t="shared" si="28"/>
        <v>189.05042016806723</v>
      </c>
      <c r="K1836" s="6">
        <v>67098</v>
      </c>
      <c r="L1836" s="6" t="s">
        <v>28</v>
      </c>
      <c r="M1836" s="6" t="s">
        <v>36</v>
      </c>
      <c r="N1836" t="s">
        <v>35</v>
      </c>
      <c r="O1836" t="s">
        <v>18</v>
      </c>
    </row>
    <row r="1837" spans="1:15" x14ac:dyDescent="0.45">
      <c r="A1837">
        <v>85472037</v>
      </c>
      <c r="B1837" s="4">
        <v>43966</v>
      </c>
      <c r="C1837">
        <v>9078910</v>
      </c>
      <c r="D1837">
        <v>12058</v>
      </c>
      <c r="E1837" t="s">
        <v>210</v>
      </c>
      <c r="F1837" t="s">
        <v>151</v>
      </c>
      <c r="G1837" t="s">
        <v>155</v>
      </c>
      <c r="H1837">
        <v>2</v>
      </c>
      <c r="I1837" s="5">
        <v>267.218487394958</v>
      </c>
      <c r="J1837" s="5">
        <f t="shared" si="28"/>
        <v>534.43697478991601</v>
      </c>
      <c r="K1837" s="6">
        <v>67098</v>
      </c>
      <c r="L1837" s="6" t="s">
        <v>28</v>
      </c>
      <c r="M1837" s="6" t="s">
        <v>36</v>
      </c>
      <c r="N1837" t="s">
        <v>35</v>
      </c>
      <c r="O1837" t="s">
        <v>18</v>
      </c>
    </row>
    <row r="1838" spans="1:15" x14ac:dyDescent="0.45">
      <c r="A1838">
        <v>89216279</v>
      </c>
      <c r="B1838" s="4">
        <v>43965</v>
      </c>
      <c r="C1838">
        <v>2750811</v>
      </c>
      <c r="D1838">
        <v>10181</v>
      </c>
      <c r="E1838" t="s">
        <v>189</v>
      </c>
      <c r="F1838" t="s">
        <v>174</v>
      </c>
      <c r="G1838" t="s">
        <v>154</v>
      </c>
      <c r="H1838">
        <v>2</v>
      </c>
      <c r="I1838" s="5">
        <v>134.44537815126051</v>
      </c>
      <c r="J1838" s="5">
        <f t="shared" si="28"/>
        <v>268.89075630252103</v>
      </c>
      <c r="K1838" s="6">
        <v>45711</v>
      </c>
      <c r="L1838" s="6" t="s">
        <v>28</v>
      </c>
      <c r="M1838" s="6" t="s">
        <v>29</v>
      </c>
      <c r="N1838" t="s">
        <v>35</v>
      </c>
      <c r="O1838" t="s">
        <v>30</v>
      </c>
    </row>
    <row r="1839" spans="1:15" x14ac:dyDescent="0.45">
      <c r="A1839">
        <v>37574625</v>
      </c>
      <c r="B1839" s="4">
        <v>43965</v>
      </c>
      <c r="C1839">
        <v>9542201</v>
      </c>
      <c r="D1839">
        <v>10331</v>
      </c>
      <c r="E1839" t="s">
        <v>188</v>
      </c>
      <c r="F1839" t="s">
        <v>174</v>
      </c>
      <c r="G1839" t="s">
        <v>154</v>
      </c>
      <c r="H1839">
        <v>2</v>
      </c>
      <c r="I1839" s="5">
        <v>141.16806722689077</v>
      </c>
      <c r="J1839" s="5">
        <f t="shared" si="28"/>
        <v>282.33613445378154</v>
      </c>
      <c r="K1839" s="6">
        <v>29462</v>
      </c>
      <c r="L1839" s="6" t="s">
        <v>19</v>
      </c>
      <c r="M1839" s="6" t="s">
        <v>20</v>
      </c>
      <c r="N1839" t="s">
        <v>32</v>
      </c>
      <c r="O1839" t="s">
        <v>16</v>
      </c>
    </row>
    <row r="1840" spans="1:15" x14ac:dyDescent="0.45">
      <c r="A1840">
        <v>37574625</v>
      </c>
      <c r="B1840" s="4">
        <v>43965</v>
      </c>
      <c r="C1840">
        <v>9542201</v>
      </c>
      <c r="D1840">
        <v>11777</v>
      </c>
      <c r="E1840" t="s">
        <v>175</v>
      </c>
      <c r="F1840" t="s">
        <v>150</v>
      </c>
      <c r="G1840" t="s">
        <v>154</v>
      </c>
      <c r="H1840">
        <v>3</v>
      </c>
      <c r="I1840" s="5">
        <v>63.016806722689076</v>
      </c>
      <c r="J1840" s="5">
        <f t="shared" si="28"/>
        <v>189.05042016806723</v>
      </c>
      <c r="K1840" s="6">
        <v>29462</v>
      </c>
      <c r="L1840" s="6" t="s">
        <v>19</v>
      </c>
      <c r="M1840" s="6" t="s">
        <v>20</v>
      </c>
      <c r="N1840" t="s">
        <v>32</v>
      </c>
      <c r="O1840" t="s">
        <v>16</v>
      </c>
    </row>
    <row r="1841" spans="1:15" x14ac:dyDescent="0.45">
      <c r="A1841">
        <v>37574625</v>
      </c>
      <c r="B1841" s="4">
        <v>43965</v>
      </c>
      <c r="C1841">
        <v>9542201</v>
      </c>
      <c r="D1841">
        <v>11036</v>
      </c>
      <c r="E1841" t="s">
        <v>227</v>
      </c>
      <c r="F1841" t="s">
        <v>150</v>
      </c>
      <c r="G1841" t="s">
        <v>155</v>
      </c>
      <c r="H1841">
        <v>3</v>
      </c>
      <c r="I1841" s="5">
        <v>68.058823529411768</v>
      </c>
      <c r="J1841" s="5">
        <f t="shared" si="28"/>
        <v>204.1764705882353</v>
      </c>
      <c r="K1841" s="6">
        <v>29462</v>
      </c>
      <c r="L1841" s="6" t="s">
        <v>19</v>
      </c>
      <c r="M1841" s="6" t="s">
        <v>20</v>
      </c>
      <c r="N1841" t="s">
        <v>32</v>
      </c>
      <c r="O1841" t="s">
        <v>16</v>
      </c>
    </row>
    <row r="1842" spans="1:15" x14ac:dyDescent="0.45">
      <c r="A1842">
        <v>37574625</v>
      </c>
      <c r="B1842" s="4">
        <v>43965</v>
      </c>
      <c r="C1842">
        <v>9542201</v>
      </c>
      <c r="D1842">
        <v>12710</v>
      </c>
      <c r="E1842" t="s">
        <v>228</v>
      </c>
      <c r="F1842" t="s">
        <v>151</v>
      </c>
      <c r="G1842" t="s">
        <v>155</v>
      </c>
      <c r="H1842">
        <v>3</v>
      </c>
      <c r="I1842" s="5">
        <v>259.65546218487395</v>
      </c>
      <c r="J1842" s="5">
        <f t="shared" si="28"/>
        <v>778.96638655462186</v>
      </c>
      <c r="K1842" s="6">
        <v>29462</v>
      </c>
      <c r="L1842" s="6" t="s">
        <v>19</v>
      </c>
      <c r="M1842" s="6" t="s">
        <v>20</v>
      </c>
      <c r="N1842" t="s">
        <v>32</v>
      </c>
      <c r="O1842" t="s">
        <v>16</v>
      </c>
    </row>
    <row r="1843" spans="1:15" x14ac:dyDescent="0.45">
      <c r="A1843">
        <v>37574625</v>
      </c>
      <c r="B1843" s="4">
        <v>43965</v>
      </c>
      <c r="C1843">
        <v>9542201</v>
      </c>
      <c r="D1843">
        <v>12735</v>
      </c>
      <c r="E1843" t="s">
        <v>231</v>
      </c>
      <c r="F1843" t="s">
        <v>151</v>
      </c>
      <c r="G1843" t="s">
        <v>155</v>
      </c>
      <c r="H1843">
        <v>3</v>
      </c>
      <c r="I1843" s="5">
        <v>268.05882352941177</v>
      </c>
      <c r="J1843" s="5">
        <f t="shared" si="28"/>
        <v>804.17647058823536</v>
      </c>
      <c r="K1843" s="6">
        <v>29462</v>
      </c>
      <c r="L1843" s="6" t="s">
        <v>19</v>
      </c>
      <c r="M1843" s="6" t="s">
        <v>20</v>
      </c>
      <c r="N1843" t="s">
        <v>32</v>
      </c>
      <c r="O1843" t="s">
        <v>16</v>
      </c>
    </row>
    <row r="1844" spans="1:15" x14ac:dyDescent="0.45">
      <c r="A1844">
        <v>97649602</v>
      </c>
      <c r="B1844" s="4">
        <v>43964</v>
      </c>
      <c r="C1844">
        <v>1296262</v>
      </c>
      <c r="D1844">
        <v>10561</v>
      </c>
      <c r="E1844" t="s">
        <v>194</v>
      </c>
      <c r="F1844" t="s">
        <v>174</v>
      </c>
      <c r="G1844" t="s">
        <v>154</v>
      </c>
      <c r="H1844">
        <v>3</v>
      </c>
      <c r="I1844" s="5">
        <v>133.60504201680675</v>
      </c>
      <c r="J1844" s="5">
        <f t="shared" si="28"/>
        <v>400.81512605042025</v>
      </c>
      <c r="K1844" s="6">
        <v>35440</v>
      </c>
      <c r="L1844" s="6" t="s">
        <v>28</v>
      </c>
      <c r="M1844" s="6" t="s">
        <v>39</v>
      </c>
      <c r="N1844" t="s">
        <v>15</v>
      </c>
      <c r="O1844" t="s">
        <v>57</v>
      </c>
    </row>
    <row r="1845" spans="1:15" x14ac:dyDescent="0.45">
      <c r="A1845">
        <v>97649602</v>
      </c>
      <c r="B1845" s="4">
        <v>43964</v>
      </c>
      <c r="C1845">
        <v>1296262</v>
      </c>
      <c r="D1845">
        <v>12899</v>
      </c>
      <c r="E1845" t="s">
        <v>177</v>
      </c>
      <c r="F1845" t="s">
        <v>151</v>
      </c>
      <c r="G1845" t="s">
        <v>155</v>
      </c>
      <c r="H1845">
        <v>3</v>
      </c>
      <c r="I1845" s="5">
        <v>268.05882352941177</v>
      </c>
      <c r="J1845" s="5">
        <f t="shared" si="28"/>
        <v>804.17647058823536</v>
      </c>
      <c r="K1845" s="6">
        <v>35440</v>
      </c>
      <c r="L1845" s="6" t="s">
        <v>28</v>
      </c>
      <c r="M1845" s="6" t="s">
        <v>39</v>
      </c>
      <c r="N1845" t="s">
        <v>15</v>
      </c>
      <c r="O1845" t="s">
        <v>57</v>
      </c>
    </row>
    <row r="1846" spans="1:15" x14ac:dyDescent="0.45">
      <c r="A1846">
        <v>97649602</v>
      </c>
      <c r="B1846" s="4">
        <v>43964</v>
      </c>
      <c r="C1846">
        <v>1296262</v>
      </c>
      <c r="D1846">
        <v>13337</v>
      </c>
      <c r="E1846" t="s">
        <v>198</v>
      </c>
      <c r="F1846" t="s">
        <v>152</v>
      </c>
      <c r="G1846" t="s">
        <v>154</v>
      </c>
      <c r="H1846">
        <v>2</v>
      </c>
      <c r="I1846" s="5">
        <v>118.47899159663866</v>
      </c>
      <c r="J1846" s="5">
        <f t="shared" si="28"/>
        <v>236.95798319327733</v>
      </c>
      <c r="K1846" s="6">
        <v>35440</v>
      </c>
      <c r="L1846" s="6" t="s">
        <v>28</v>
      </c>
      <c r="M1846" s="6" t="s">
        <v>39</v>
      </c>
      <c r="N1846" t="s">
        <v>15</v>
      </c>
      <c r="O1846" t="s">
        <v>57</v>
      </c>
    </row>
    <row r="1847" spans="1:15" x14ac:dyDescent="0.45">
      <c r="A1847">
        <v>21636119</v>
      </c>
      <c r="B1847" s="4">
        <v>43964</v>
      </c>
      <c r="C1847">
        <v>7851556</v>
      </c>
      <c r="D1847">
        <v>12495</v>
      </c>
      <c r="E1847" t="s">
        <v>201</v>
      </c>
      <c r="F1847" t="s">
        <v>151</v>
      </c>
      <c r="G1847" t="s">
        <v>155</v>
      </c>
      <c r="H1847">
        <v>1</v>
      </c>
      <c r="I1847" s="5">
        <v>264.69747899159665</v>
      </c>
      <c r="J1847" s="5">
        <f t="shared" si="28"/>
        <v>264.69747899159665</v>
      </c>
      <c r="K1847" s="6">
        <v>74747</v>
      </c>
      <c r="L1847" s="6" t="s">
        <v>13</v>
      </c>
      <c r="M1847" s="6" t="s">
        <v>14</v>
      </c>
      <c r="N1847" t="s">
        <v>23</v>
      </c>
      <c r="O1847" t="s">
        <v>16</v>
      </c>
    </row>
    <row r="1848" spans="1:15" x14ac:dyDescent="0.45">
      <c r="A1848">
        <v>82000109</v>
      </c>
      <c r="B1848" s="4">
        <v>43964</v>
      </c>
      <c r="C1848">
        <v>9597333</v>
      </c>
      <c r="D1848">
        <v>11400</v>
      </c>
      <c r="E1848" t="s">
        <v>204</v>
      </c>
      <c r="F1848" t="s">
        <v>150</v>
      </c>
      <c r="G1848" t="s">
        <v>155</v>
      </c>
      <c r="H1848">
        <v>2</v>
      </c>
      <c r="I1848" s="5">
        <v>63.857142857142854</v>
      </c>
      <c r="J1848" s="5">
        <f t="shared" si="28"/>
        <v>127.71428571428571</v>
      </c>
      <c r="K1848" s="6">
        <v>34289</v>
      </c>
      <c r="L1848" s="6" t="s">
        <v>28</v>
      </c>
      <c r="M1848" s="6" t="s">
        <v>39</v>
      </c>
      <c r="N1848" t="s">
        <v>35</v>
      </c>
      <c r="O1848" t="s">
        <v>18</v>
      </c>
    </row>
    <row r="1849" spans="1:15" x14ac:dyDescent="0.45">
      <c r="A1849">
        <v>21636119</v>
      </c>
      <c r="B1849" s="4">
        <v>43964</v>
      </c>
      <c r="C1849">
        <v>7851556</v>
      </c>
      <c r="D1849">
        <v>12735</v>
      </c>
      <c r="E1849" t="s">
        <v>231</v>
      </c>
      <c r="F1849" t="s">
        <v>151</v>
      </c>
      <c r="G1849" t="s">
        <v>155</v>
      </c>
      <c r="H1849">
        <v>1</v>
      </c>
      <c r="I1849" s="5">
        <v>268.05882352941177</v>
      </c>
      <c r="J1849" s="5">
        <f t="shared" si="28"/>
        <v>268.05882352941177</v>
      </c>
      <c r="K1849" s="6">
        <v>74747</v>
      </c>
      <c r="L1849" s="6" t="s">
        <v>13</v>
      </c>
      <c r="M1849" s="6" t="s">
        <v>14</v>
      </c>
      <c r="N1849" t="s">
        <v>23</v>
      </c>
      <c r="O1849" t="s">
        <v>16</v>
      </c>
    </row>
    <row r="1850" spans="1:15" x14ac:dyDescent="0.45">
      <c r="A1850">
        <v>21636119</v>
      </c>
      <c r="B1850" s="4">
        <v>43964</v>
      </c>
      <c r="C1850">
        <v>7851556</v>
      </c>
      <c r="D1850">
        <v>13363</v>
      </c>
      <c r="E1850" t="s">
        <v>213</v>
      </c>
      <c r="F1850" t="s">
        <v>152</v>
      </c>
      <c r="G1850" t="s">
        <v>154</v>
      </c>
      <c r="H1850">
        <v>3</v>
      </c>
      <c r="I1850" s="5">
        <v>116.79831932773111</v>
      </c>
      <c r="J1850" s="5">
        <f t="shared" si="28"/>
        <v>350.39495798319331</v>
      </c>
      <c r="K1850" s="6">
        <v>74747</v>
      </c>
      <c r="L1850" s="6" t="s">
        <v>13</v>
      </c>
      <c r="M1850" s="6" t="s">
        <v>14</v>
      </c>
      <c r="N1850" t="s">
        <v>23</v>
      </c>
      <c r="O1850" t="s">
        <v>16</v>
      </c>
    </row>
    <row r="1851" spans="1:15" x14ac:dyDescent="0.45">
      <c r="A1851">
        <v>71861397</v>
      </c>
      <c r="B1851" s="4">
        <v>43964</v>
      </c>
      <c r="C1851">
        <v>5742964</v>
      </c>
      <c r="D1851">
        <v>13405</v>
      </c>
      <c r="E1851" t="s">
        <v>221</v>
      </c>
      <c r="F1851" t="s">
        <v>152</v>
      </c>
      <c r="G1851" t="s">
        <v>155</v>
      </c>
      <c r="H1851">
        <v>3</v>
      </c>
      <c r="I1851" s="5">
        <v>116.79831932773111</v>
      </c>
      <c r="J1851" s="5">
        <f t="shared" si="28"/>
        <v>350.39495798319331</v>
      </c>
      <c r="K1851" s="6">
        <v>97737</v>
      </c>
      <c r="L1851" s="6" t="s">
        <v>13</v>
      </c>
      <c r="M1851" s="6" t="s">
        <v>27</v>
      </c>
      <c r="N1851" t="s">
        <v>32</v>
      </c>
      <c r="O1851" t="s">
        <v>18</v>
      </c>
    </row>
    <row r="1852" spans="1:15" x14ac:dyDescent="0.45">
      <c r="A1852">
        <v>81616911</v>
      </c>
      <c r="B1852" s="4">
        <v>43963</v>
      </c>
      <c r="C1852">
        <v>5575488</v>
      </c>
      <c r="D1852">
        <v>12430</v>
      </c>
      <c r="E1852" t="s">
        <v>186</v>
      </c>
      <c r="F1852" t="s">
        <v>151</v>
      </c>
      <c r="G1852" t="s">
        <v>155</v>
      </c>
      <c r="H1852">
        <v>2</v>
      </c>
      <c r="I1852" s="5">
        <v>256.29411764705884</v>
      </c>
      <c r="J1852" s="5">
        <f t="shared" si="28"/>
        <v>512.58823529411768</v>
      </c>
      <c r="K1852" s="6">
        <v>97461</v>
      </c>
      <c r="L1852" s="6" t="s">
        <v>13</v>
      </c>
      <c r="M1852" s="6" t="s">
        <v>27</v>
      </c>
      <c r="N1852" t="s">
        <v>17</v>
      </c>
      <c r="O1852" t="s">
        <v>18</v>
      </c>
    </row>
    <row r="1853" spans="1:15" x14ac:dyDescent="0.45">
      <c r="A1853">
        <v>87910731</v>
      </c>
      <c r="B1853" s="4">
        <v>43963</v>
      </c>
      <c r="C1853">
        <v>2162291</v>
      </c>
      <c r="D1853">
        <v>13791</v>
      </c>
      <c r="E1853" t="s">
        <v>179</v>
      </c>
      <c r="F1853" t="s">
        <v>152</v>
      </c>
      <c r="G1853" t="s">
        <v>155</v>
      </c>
      <c r="H1853">
        <v>3</v>
      </c>
      <c r="I1853" s="5">
        <v>125.20168067226892</v>
      </c>
      <c r="J1853" s="5">
        <f t="shared" si="28"/>
        <v>375.60504201680675</v>
      </c>
      <c r="K1853" s="6">
        <v>87719</v>
      </c>
      <c r="L1853" s="6" t="s">
        <v>13</v>
      </c>
      <c r="M1853" s="6" t="s">
        <v>27</v>
      </c>
      <c r="N1853" t="s">
        <v>35</v>
      </c>
      <c r="O1853" t="s">
        <v>18</v>
      </c>
    </row>
    <row r="1854" spans="1:15" x14ac:dyDescent="0.45">
      <c r="A1854">
        <v>87910731</v>
      </c>
      <c r="B1854" s="4">
        <v>43963</v>
      </c>
      <c r="C1854">
        <v>2162291</v>
      </c>
      <c r="D1854">
        <v>13355</v>
      </c>
      <c r="E1854" t="s">
        <v>224</v>
      </c>
      <c r="F1854" t="s">
        <v>152</v>
      </c>
      <c r="G1854" t="s">
        <v>154</v>
      </c>
      <c r="H1854">
        <v>3</v>
      </c>
      <c r="I1854" s="5">
        <v>123.52100840336136</v>
      </c>
      <c r="J1854" s="5">
        <f t="shared" si="28"/>
        <v>370.56302521008411</v>
      </c>
      <c r="K1854" s="6">
        <v>87719</v>
      </c>
      <c r="L1854" s="6" t="s">
        <v>13</v>
      </c>
      <c r="M1854" s="6" t="s">
        <v>27</v>
      </c>
      <c r="N1854" t="s">
        <v>35</v>
      </c>
      <c r="O1854" t="s">
        <v>18</v>
      </c>
    </row>
    <row r="1855" spans="1:15" x14ac:dyDescent="0.45">
      <c r="A1855">
        <v>87910731</v>
      </c>
      <c r="B1855" s="4">
        <v>43963</v>
      </c>
      <c r="C1855">
        <v>2162291</v>
      </c>
      <c r="D1855">
        <v>13363</v>
      </c>
      <c r="E1855" t="s">
        <v>213</v>
      </c>
      <c r="F1855" t="s">
        <v>152</v>
      </c>
      <c r="G1855" t="s">
        <v>154</v>
      </c>
      <c r="H1855">
        <v>3</v>
      </c>
      <c r="I1855" s="5">
        <v>116.79831932773111</v>
      </c>
      <c r="J1855" s="5">
        <f t="shared" si="28"/>
        <v>350.39495798319331</v>
      </c>
      <c r="K1855" s="6">
        <v>87719</v>
      </c>
      <c r="L1855" s="6" t="s">
        <v>13</v>
      </c>
      <c r="M1855" s="6" t="s">
        <v>27</v>
      </c>
      <c r="N1855" t="s">
        <v>35</v>
      </c>
      <c r="O1855" t="s">
        <v>18</v>
      </c>
    </row>
    <row r="1856" spans="1:15" x14ac:dyDescent="0.45">
      <c r="A1856">
        <v>87910731</v>
      </c>
      <c r="B1856" s="4">
        <v>43963</v>
      </c>
      <c r="C1856">
        <v>2162291</v>
      </c>
      <c r="D1856">
        <v>13363</v>
      </c>
      <c r="E1856" t="s">
        <v>213</v>
      </c>
      <c r="F1856" t="s">
        <v>152</v>
      </c>
      <c r="G1856" t="s">
        <v>154</v>
      </c>
      <c r="H1856">
        <v>3</v>
      </c>
      <c r="I1856" s="5">
        <v>116.79831932773111</v>
      </c>
      <c r="J1856" s="5">
        <f t="shared" si="28"/>
        <v>350.39495798319331</v>
      </c>
      <c r="K1856" s="6">
        <v>87719</v>
      </c>
      <c r="L1856" s="6" t="s">
        <v>13</v>
      </c>
      <c r="M1856" s="6" t="s">
        <v>27</v>
      </c>
      <c r="N1856" t="s">
        <v>35</v>
      </c>
      <c r="O1856" t="s">
        <v>18</v>
      </c>
    </row>
    <row r="1857" spans="1:15" x14ac:dyDescent="0.45">
      <c r="A1857">
        <v>45182906</v>
      </c>
      <c r="B1857" s="4">
        <v>43963</v>
      </c>
      <c r="C1857">
        <v>7048704</v>
      </c>
      <c r="D1857">
        <v>13363</v>
      </c>
      <c r="E1857" t="s">
        <v>213</v>
      </c>
      <c r="F1857" t="s">
        <v>152</v>
      </c>
      <c r="G1857" t="s">
        <v>154</v>
      </c>
      <c r="H1857">
        <v>2</v>
      </c>
      <c r="I1857" s="5">
        <v>116.79831932773111</v>
      </c>
      <c r="J1857" s="5">
        <f t="shared" si="28"/>
        <v>233.59663865546221</v>
      </c>
      <c r="K1857" s="6">
        <v>55494</v>
      </c>
      <c r="L1857" s="6" t="s">
        <v>28</v>
      </c>
      <c r="M1857" s="6" t="s">
        <v>36</v>
      </c>
      <c r="N1857" t="s">
        <v>32</v>
      </c>
      <c r="O1857" t="s">
        <v>16</v>
      </c>
    </row>
    <row r="1858" spans="1:15" x14ac:dyDescent="0.45">
      <c r="A1858">
        <v>87910731</v>
      </c>
      <c r="B1858" s="4">
        <v>43963</v>
      </c>
      <c r="C1858">
        <v>2162291</v>
      </c>
      <c r="D1858">
        <v>13230</v>
      </c>
      <c r="E1858" t="s">
        <v>207</v>
      </c>
      <c r="F1858" t="s">
        <v>152</v>
      </c>
      <c r="G1858" t="s">
        <v>155</v>
      </c>
      <c r="H1858">
        <v>2</v>
      </c>
      <c r="I1858" s="5">
        <v>112.5966386554622</v>
      </c>
      <c r="J1858" s="5">
        <f t="shared" ref="J1858:J1921" si="29">H1858*I1858</f>
        <v>225.1932773109244</v>
      </c>
      <c r="K1858" s="6">
        <v>87719</v>
      </c>
      <c r="L1858" s="6" t="s">
        <v>13</v>
      </c>
      <c r="M1858" s="6" t="s">
        <v>27</v>
      </c>
      <c r="N1858" t="s">
        <v>35</v>
      </c>
      <c r="O1858" t="s">
        <v>18</v>
      </c>
    </row>
    <row r="1859" spans="1:15" x14ac:dyDescent="0.45">
      <c r="A1859">
        <v>81616911</v>
      </c>
      <c r="B1859" s="4">
        <v>43963</v>
      </c>
      <c r="C1859">
        <v>5575488</v>
      </c>
      <c r="D1859">
        <v>11400</v>
      </c>
      <c r="E1859" t="s">
        <v>204</v>
      </c>
      <c r="F1859" t="s">
        <v>150</v>
      </c>
      <c r="G1859" t="s">
        <v>155</v>
      </c>
      <c r="H1859">
        <v>3</v>
      </c>
      <c r="I1859" s="5">
        <v>63.857142857142854</v>
      </c>
      <c r="J1859" s="5">
        <f t="shared" si="29"/>
        <v>191.57142857142856</v>
      </c>
      <c r="K1859" s="6">
        <v>97461</v>
      </c>
      <c r="L1859" s="6" t="s">
        <v>13</v>
      </c>
      <c r="M1859" s="6" t="s">
        <v>27</v>
      </c>
      <c r="N1859" t="s">
        <v>17</v>
      </c>
      <c r="O1859" t="s">
        <v>18</v>
      </c>
    </row>
    <row r="1860" spans="1:15" x14ac:dyDescent="0.45">
      <c r="A1860">
        <v>44297251</v>
      </c>
      <c r="B1860" s="4">
        <v>43963</v>
      </c>
      <c r="C1860">
        <v>8142747</v>
      </c>
      <c r="D1860">
        <v>11341</v>
      </c>
      <c r="E1860" t="s">
        <v>185</v>
      </c>
      <c r="F1860" t="s">
        <v>150</v>
      </c>
      <c r="G1860" t="s">
        <v>154</v>
      </c>
      <c r="H1860">
        <v>3</v>
      </c>
      <c r="I1860" s="5">
        <v>63.857142857142854</v>
      </c>
      <c r="J1860" s="5">
        <f t="shared" si="29"/>
        <v>191.57142857142856</v>
      </c>
      <c r="K1860" s="6">
        <v>97483</v>
      </c>
      <c r="L1860" s="6" t="s">
        <v>13</v>
      </c>
      <c r="M1860" s="6" t="s">
        <v>27</v>
      </c>
      <c r="N1860" t="s">
        <v>15</v>
      </c>
      <c r="O1860" t="s">
        <v>16</v>
      </c>
    </row>
    <row r="1861" spans="1:15" x14ac:dyDescent="0.45">
      <c r="A1861">
        <v>81616911</v>
      </c>
      <c r="B1861" s="4">
        <v>43963</v>
      </c>
      <c r="C1861">
        <v>5575488</v>
      </c>
      <c r="D1861">
        <v>11341</v>
      </c>
      <c r="E1861" t="s">
        <v>185</v>
      </c>
      <c r="F1861" t="s">
        <v>150</v>
      </c>
      <c r="G1861" t="s">
        <v>154</v>
      </c>
      <c r="H1861">
        <v>2</v>
      </c>
      <c r="I1861" s="5">
        <v>63.857142857142854</v>
      </c>
      <c r="J1861" s="5">
        <f t="shared" si="29"/>
        <v>127.71428571428571</v>
      </c>
      <c r="K1861" s="6">
        <v>97461</v>
      </c>
      <c r="L1861" s="6" t="s">
        <v>13</v>
      </c>
      <c r="M1861" s="6" t="s">
        <v>27</v>
      </c>
      <c r="N1861" t="s">
        <v>17</v>
      </c>
      <c r="O1861" t="s">
        <v>18</v>
      </c>
    </row>
    <row r="1862" spans="1:15" x14ac:dyDescent="0.45">
      <c r="A1862">
        <v>74995687</v>
      </c>
      <c r="B1862" s="4">
        <v>43962</v>
      </c>
      <c r="C1862">
        <v>1803184</v>
      </c>
      <c r="D1862">
        <v>11400</v>
      </c>
      <c r="E1862" t="s">
        <v>204</v>
      </c>
      <c r="F1862" t="s">
        <v>150</v>
      </c>
      <c r="G1862" t="s">
        <v>155</v>
      </c>
      <c r="H1862">
        <v>2</v>
      </c>
      <c r="I1862" s="5">
        <v>63.857142857142854</v>
      </c>
      <c r="J1862" s="5">
        <f t="shared" si="29"/>
        <v>127.71428571428571</v>
      </c>
      <c r="K1862" s="6" t="s">
        <v>98</v>
      </c>
      <c r="L1862" s="6" t="s">
        <v>21</v>
      </c>
      <c r="M1862" s="6" t="s">
        <v>31</v>
      </c>
      <c r="N1862" t="s">
        <v>32</v>
      </c>
      <c r="O1862" t="s">
        <v>18</v>
      </c>
    </row>
    <row r="1863" spans="1:15" x14ac:dyDescent="0.45">
      <c r="A1863">
        <v>97298122</v>
      </c>
      <c r="B1863" s="4">
        <v>43961</v>
      </c>
      <c r="C1863">
        <v>1046143</v>
      </c>
      <c r="D1863">
        <v>11156</v>
      </c>
      <c r="E1863" t="s">
        <v>193</v>
      </c>
      <c r="F1863" t="s">
        <v>150</v>
      </c>
      <c r="G1863" t="s">
        <v>154</v>
      </c>
      <c r="H1863">
        <v>2</v>
      </c>
      <c r="I1863" s="5">
        <v>74.78151260504201</v>
      </c>
      <c r="J1863" s="5">
        <f t="shared" si="29"/>
        <v>149.56302521008402</v>
      </c>
      <c r="K1863" s="6" t="s">
        <v>24</v>
      </c>
      <c r="L1863" s="6" t="s">
        <v>21</v>
      </c>
      <c r="M1863" s="6" t="s">
        <v>25</v>
      </c>
      <c r="N1863" t="s">
        <v>32</v>
      </c>
      <c r="O1863" t="s">
        <v>57</v>
      </c>
    </row>
    <row r="1864" spans="1:15" x14ac:dyDescent="0.45">
      <c r="A1864">
        <v>48654372</v>
      </c>
      <c r="B1864" s="4">
        <v>43961</v>
      </c>
      <c r="C1864">
        <v>9573268</v>
      </c>
      <c r="D1864">
        <v>10828</v>
      </c>
      <c r="E1864" t="s">
        <v>190</v>
      </c>
      <c r="F1864" t="s">
        <v>174</v>
      </c>
      <c r="G1864" t="s">
        <v>154</v>
      </c>
      <c r="H1864">
        <v>2</v>
      </c>
      <c r="I1864" s="5">
        <v>136.96638655462186</v>
      </c>
      <c r="J1864" s="5">
        <f t="shared" si="29"/>
        <v>273.93277310924373</v>
      </c>
      <c r="K1864" s="6" t="s">
        <v>146</v>
      </c>
      <c r="L1864" s="6" t="s">
        <v>21</v>
      </c>
      <c r="M1864" s="6" t="s">
        <v>25</v>
      </c>
      <c r="N1864" t="s">
        <v>32</v>
      </c>
      <c r="O1864" t="s">
        <v>16</v>
      </c>
    </row>
    <row r="1865" spans="1:15" x14ac:dyDescent="0.45">
      <c r="A1865">
        <v>48654372</v>
      </c>
      <c r="B1865" s="4">
        <v>43961</v>
      </c>
      <c r="C1865">
        <v>9573268</v>
      </c>
      <c r="D1865">
        <v>11518</v>
      </c>
      <c r="E1865" t="s">
        <v>216</v>
      </c>
      <c r="F1865" t="s">
        <v>150</v>
      </c>
      <c r="G1865" t="s">
        <v>154</v>
      </c>
      <c r="H1865">
        <v>2</v>
      </c>
      <c r="I1865" s="5">
        <v>63.016806722689076</v>
      </c>
      <c r="J1865" s="5">
        <f t="shared" si="29"/>
        <v>126.03361344537815</v>
      </c>
      <c r="K1865" s="6" t="s">
        <v>146</v>
      </c>
      <c r="L1865" s="6" t="s">
        <v>21</v>
      </c>
      <c r="M1865" s="6" t="s">
        <v>25</v>
      </c>
      <c r="N1865" t="s">
        <v>32</v>
      </c>
      <c r="O1865" t="s">
        <v>16</v>
      </c>
    </row>
    <row r="1866" spans="1:15" x14ac:dyDescent="0.45">
      <c r="A1866">
        <v>44281061</v>
      </c>
      <c r="B1866" s="4">
        <v>43961</v>
      </c>
      <c r="C1866">
        <v>4364353</v>
      </c>
      <c r="D1866">
        <v>10198</v>
      </c>
      <c r="E1866" t="s">
        <v>222</v>
      </c>
      <c r="F1866" t="s">
        <v>174</v>
      </c>
      <c r="G1866" t="s">
        <v>155</v>
      </c>
      <c r="H1866">
        <v>3</v>
      </c>
      <c r="I1866" s="5">
        <v>130.24369747899161</v>
      </c>
      <c r="J1866" s="5">
        <f t="shared" si="29"/>
        <v>390.73109243697479</v>
      </c>
      <c r="K1866" s="6">
        <v>65510</v>
      </c>
      <c r="L1866" s="6" t="s">
        <v>28</v>
      </c>
      <c r="M1866" s="6" t="s">
        <v>39</v>
      </c>
      <c r="N1866" t="s">
        <v>32</v>
      </c>
      <c r="O1866" t="s">
        <v>16</v>
      </c>
    </row>
    <row r="1867" spans="1:15" x14ac:dyDescent="0.45">
      <c r="A1867">
        <v>44281061</v>
      </c>
      <c r="B1867" s="4">
        <v>43961</v>
      </c>
      <c r="C1867">
        <v>4364353</v>
      </c>
      <c r="D1867">
        <v>12725</v>
      </c>
      <c r="E1867" t="s">
        <v>220</v>
      </c>
      <c r="F1867" t="s">
        <v>151</v>
      </c>
      <c r="G1867" t="s">
        <v>154</v>
      </c>
      <c r="H1867">
        <v>3</v>
      </c>
      <c r="I1867" s="5">
        <v>263.85714285714289</v>
      </c>
      <c r="J1867" s="5">
        <f t="shared" si="29"/>
        <v>791.57142857142867</v>
      </c>
      <c r="K1867" s="6">
        <v>65510</v>
      </c>
      <c r="L1867" s="6" t="s">
        <v>28</v>
      </c>
      <c r="M1867" s="6" t="s">
        <v>39</v>
      </c>
      <c r="N1867" t="s">
        <v>32</v>
      </c>
      <c r="O1867" t="s">
        <v>16</v>
      </c>
    </row>
    <row r="1868" spans="1:15" x14ac:dyDescent="0.45">
      <c r="A1868">
        <v>44281061</v>
      </c>
      <c r="B1868" s="4">
        <v>43961</v>
      </c>
      <c r="C1868">
        <v>4364353</v>
      </c>
      <c r="D1868">
        <v>12058</v>
      </c>
      <c r="E1868" t="s">
        <v>210</v>
      </c>
      <c r="F1868" t="s">
        <v>151</v>
      </c>
      <c r="G1868" t="s">
        <v>155</v>
      </c>
      <c r="H1868">
        <v>2</v>
      </c>
      <c r="I1868" s="5">
        <v>267.218487394958</v>
      </c>
      <c r="J1868" s="5">
        <f t="shared" si="29"/>
        <v>534.43697478991601</v>
      </c>
      <c r="K1868" s="6">
        <v>65510</v>
      </c>
      <c r="L1868" s="6" t="s">
        <v>28</v>
      </c>
      <c r="M1868" s="6" t="s">
        <v>39</v>
      </c>
      <c r="N1868" t="s">
        <v>32</v>
      </c>
      <c r="O1868" t="s">
        <v>16</v>
      </c>
    </row>
    <row r="1869" spans="1:15" x14ac:dyDescent="0.45">
      <c r="A1869">
        <v>44009373</v>
      </c>
      <c r="B1869" s="4">
        <v>43960</v>
      </c>
      <c r="C1869">
        <v>2711056</v>
      </c>
      <c r="D1869">
        <v>12153</v>
      </c>
      <c r="E1869" t="s">
        <v>230</v>
      </c>
      <c r="F1869" t="s">
        <v>151</v>
      </c>
      <c r="G1869" t="s">
        <v>154</v>
      </c>
      <c r="H1869">
        <v>2</v>
      </c>
      <c r="I1869" s="5">
        <v>247.89075630252103</v>
      </c>
      <c r="J1869" s="5">
        <f t="shared" si="29"/>
        <v>495.78151260504205</v>
      </c>
      <c r="K1869" s="6">
        <v>97239</v>
      </c>
      <c r="L1869" s="6" t="s">
        <v>13</v>
      </c>
      <c r="M1869" s="6" t="s">
        <v>27</v>
      </c>
      <c r="N1869" t="s">
        <v>32</v>
      </c>
      <c r="O1869" t="s">
        <v>16</v>
      </c>
    </row>
    <row r="1870" spans="1:15" x14ac:dyDescent="0.45">
      <c r="A1870">
        <v>44009373</v>
      </c>
      <c r="B1870" s="4">
        <v>43960</v>
      </c>
      <c r="C1870">
        <v>2711056</v>
      </c>
      <c r="D1870">
        <v>10430</v>
      </c>
      <c r="E1870" t="s">
        <v>176</v>
      </c>
      <c r="F1870" t="s">
        <v>174</v>
      </c>
      <c r="G1870" t="s">
        <v>155</v>
      </c>
      <c r="H1870">
        <v>3</v>
      </c>
      <c r="I1870" s="5">
        <v>140.32773109243698</v>
      </c>
      <c r="J1870" s="5">
        <f t="shared" si="29"/>
        <v>420.98319327731093</v>
      </c>
      <c r="K1870" s="6">
        <v>97239</v>
      </c>
      <c r="L1870" s="6" t="s">
        <v>13</v>
      </c>
      <c r="M1870" s="6" t="s">
        <v>27</v>
      </c>
      <c r="N1870" t="s">
        <v>32</v>
      </c>
      <c r="O1870" t="s">
        <v>16</v>
      </c>
    </row>
    <row r="1871" spans="1:15" x14ac:dyDescent="0.45">
      <c r="A1871">
        <v>72378063</v>
      </c>
      <c r="B1871" s="4">
        <v>43960</v>
      </c>
      <c r="C1871">
        <v>1374969</v>
      </c>
      <c r="D1871">
        <v>12710</v>
      </c>
      <c r="E1871" t="s">
        <v>228</v>
      </c>
      <c r="F1871" t="s">
        <v>151</v>
      </c>
      <c r="G1871" t="s">
        <v>155</v>
      </c>
      <c r="H1871">
        <v>2</v>
      </c>
      <c r="I1871" s="5">
        <v>259.65546218487395</v>
      </c>
      <c r="J1871" s="5">
        <f t="shared" si="29"/>
        <v>519.31092436974791</v>
      </c>
      <c r="K1871" s="6">
        <v>39624</v>
      </c>
      <c r="L1871" s="6" t="s">
        <v>21</v>
      </c>
      <c r="M1871" s="6" t="s">
        <v>33</v>
      </c>
      <c r="N1871" t="s">
        <v>32</v>
      </c>
      <c r="O1871" t="s">
        <v>18</v>
      </c>
    </row>
    <row r="1872" spans="1:15" x14ac:dyDescent="0.45">
      <c r="A1872">
        <v>44009373</v>
      </c>
      <c r="B1872" s="4">
        <v>43960</v>
      </c>
      <c r="C1872">
        <v>2711056</v>
      </c>
      <c r="D1872">
        <v>10331</v>
      </c>
      <c r="E1872" t="s">
        <v>188</v>
      </c>
      <c r="F1872" t="s">
        <v>174</v>
      </c>
      <c r="G1872" t="s">
        <v>154</v>
      </c>
      <c r="H1872">
        <v>2</v>
      </c>
      <c r="I1872" s="5">
        <v>141.16806722689077</v>
      </c>
      <c r="J1872" s="5">
        <f t="shared" si="29"/>
        <v>282.33613445378154</v>
      </c>
      <c r="K1872" s="6">
        <v>97239</v>
      </c>
      <c r="L1872" s="6" t="s">
        <v>13</v>
      </c>
      <c r="M1872" s="6" t="s">
        <v>27</v>
      </c>
      <c r="N1872" t="s">
        <v>32</v>
      </c>
      <c r="O1872" t="s">
        <v>16</v>
      </c>
    </row>
    <row r="1873" spans="1:15" x14ac:dyDescent="0.45">
      <c r="A1873">
        <v>57510459</v>
      </c>
      <c r="B1873" s="4">
        <v>43959</v>
      </c>
      <c r="C1873">
        <v>4471876</v>
      </c>
      <c r="D1873">
        <v>12899</v>
      </c>
      <c r="E1873" t="s">
        <v>177</v>
      </c>
      <c r="F1873" t="s">
        <v>151</v>
      </c>
      <c r="G1873" t="s">
        <v>155</v>
      </c>
      <c r="H1873">
        <v>1</v>
      </c>
      <c r="I1873" s="5">
        <v>268.05882352941177</v>
      </c>
      <c r="J1873" s="5">
        <f t="shared" si="29"/>
        <v>268.05882352941177</v>
      </c>
      <c r="K1873" s="6">
        <v>73072</v>
      </c>
      <c r="L1873" s="6" t="s">
        <v>13</v>
      </c>
      <c r="M1873" s="6" t="s">
        <v>14</v>
      </c>
      <c r="N1873" t="s">
        <v>17</v>
      </c>
      <c r="O1873" t="s">
        <v>16</v>
      </c>
    </row>
    <row r="1874" spans="1:15" x14ac:dyDescent="0.45">
      <c r="A1874">
        <v>31950844</v>
      </c>
      <c r="B1874" s="4">
        <v>43959</v>
      </c>
      <c r="C1874">
        <v>2983628</v>
      </c>
      <c r="D1874">
        <v>10430</v>
      </c>
      <c r="E1874" t="s">
        <v>176</v>
      </c>
      <c r="F1874" t="s">
        <v>174</v>
      </c>
      <c r="G1874" t="s">
        <v>155</v>
      </c>
      <c r="H1874">
        <v>2</v>
      </c>
      <c r="I1874" s="5">
        <v>140.32773109243698</v>
      </c>
      <c r="J1874" s="5">
        <f t="shared" si="29"/>
        <v>280.65546218487395</v>
      </c>
      <c r="K1874" s="6">
        <v>72516</v>
      </c>
      <c r="L1874" s="6" t="s">
        <v>13</v>
      </c>
      <c r="M1874" s="6" t="s">
        <v>14</v>
      </c>
      <c r="N1874" t="s">
        <v>32</v>
      </c>
      <c r="O1874" t="s">
        <v>16</v>
      </c>
    </row>
    <row r="1875" spans="1:15" x14ac:dyDescent="0.45">
      <c r="A1875">
        <v>35134696</v>
      </c>
      <c r="B1875" s="4">
        <v>43959</v>
      </c>
      <c r="C1875">
        <v>8376327</v>
      </c>
      <c r="D1875">
        <v>10352</v>
      </c>
      <c r="E1875" t="s">
        <v>199</v>
      </c>
      <c r="F1875" t="s">
        <v>174</v>
      </c>
      <c r="G1875" t="s">
        <v>154</v>
      </c>
      <c r="H1875">
        <v>2</v>
      </c>
      <c r="I1875" s="5">
        <v>127.72268907563027</v>
      </c>
      <c r="J1875" s="5">
        <f t="shared" si="29"/>
        <v>255.44537815126054</v>
      </c>
      <c r="K1875" s="6">
        <v>77736</v>
      </c>
      <c r="L1875" s="6" t="s">
        <v>13</v>
      </c>
      <c r="M1875" s="6" t="s">
        <v>14</v>
      </c>
      <c r="N1875" t="s">
        <v>15</v>
      </c>
      <c r="O1875" t="s">
        <v>16</v>
      </c>
    </row>
    <row r="1876" spans="1:15" x14ac:dyDescent="0.45">
      <c r="A1876">
        <v>32679851</v>
      </c>
      <c r="B1876" s="4">
        <v>43958</v>
      </c>
      <c r="C1876">
        <v>8827916</v>
      </c>
      <c r="D1876">
        <v>10538</v>
      </c>
      <c r="E1876" t="s">
        <v>226</v>
      </c>
      <c r="F1876" t="s">
        <v>174</v>
      </c>
      <c r="G1876" t="s">
        <v>154</v>
      </c>
      <c r="H1876">
        <v>3</v>
      </c>
      <c r="I1876" s="5">
        <v>130.24369747899161</v>
      </c>
      <c r="J1876" s="5">
        <f t="shared" si="29"/>
        <v>390.73109243697479</v>
      </c>
      <c r="K1876" s="6">
        <v>78050</v>
      </c>
      <c r="L1876" s="6" t="s">
        <v>13</v>
      </c>
      <c r="M1876" s="6" t="s">
        <v>14</v>
      </c>
      <c r="N1876" t="s">
        <v>32</v>
      </c>
      <c r="O1876" t="s">
        <v>16</v>
      </c>
    </row>
    <row r="1877" spans="1:15" x14ac:dyDescent="0.45">
      <c r="A1877">
        <v>66242061</v>
      </c>
      <c r="B1877" s="4">
        <v>43958</v>
      </c>
      <c r="C1877">
        <v>7249975</v>
      </c>
      <c r="D1877">
        <v>13337</v>
      </c>
      <c r="E1877" t="s">
        <v>198</v>
      </c>
      <c r="F1877" t="s">
        <v>152</v>
      </c>
      <c r="G1877" t="s">
        <v>154</v>
      </c>
      <c r="H1877">
        <v>3</v>
      </c>
      <c r="I1877" s="5">
        <v>118.47899159663866</v>
      </c>
      <c r="J1877" s="5">
        <f t="shared" si="29"/>
        <v>355.43697478991601</v>
      </c>
      <c r="K1877" s="6">
        <v>89312</v>
      </c>
      <c r="L1877" s="6" t="s">
        <v>13</v>
      </c>
      <c r="M1877" s="6" t="s">
        <v>27</v>
      </c>
      <c r="N1877" t="s">
        <v>23</v>
      </c>
      <c r="O1877" t="s">
        <v>18</v>
      </c>
    </row>
    <row r="1878" spans="1:15" x14ac:dyDescent="0.45">
      <c r="A1878">
        <v>56410263</v>
      </c>
      <c r="B1878" s="4">
        <v>43958</v>
      </c>
      <c r="C1878">
        <v>8530557</v>
      </c>
      <c r="D1878">
        <v>13071</v>
      </c>
      <c r="E1878" t="s">
        <v>180</v>
      </c>
      <c r="F1878" t="s">
        <v>152</v>
      </c>
      <c r="G1878" t="s">
        <v>154</v>
      </c>
      <c r="H1878">
        <v>2</v>
      </c>
      <c r="I1878" s="5">
        <v>122.68067226890757</v>
      </c>
      <c r="J1878" s="5">
        <f t="shared" si="29"/>
        <v>245.36134453781514</v>
      </c>
      <c r="K1878" s="6">
        <v>56203</v>
      </c>
      <c r="L1878" s="6" t="s">
        <v>28</v>
      </c>
      <c r="M1878" s="6" t="s">
        <v>36</v>
      </c>
      <c r="N1878" t="s">
        <v>15</v>
      </c>
      <c r="O1878" t="s">
        <v>16</v>
      </c>
    </row>
    <row r="1879" spans="1:15" x14ac:dyDescent="0.45">
      <c r="A1879">
        <v>56085766</v>
      </c>
      <c r="B1879" s="4">
        <v>43958</v>
      </c>
      <c r="C1879">
        <v>2142992</v>
      </c>
      <c r="D1879">
        <v>12086</v>
      </c>
      <c r="E1879" t="s">
        <v>206</v>
      </c>
      <c r="F1879" t="s">
        <v>151</v>
      </c>
      <c r="G1879" t="s">
        <v>154</v>
      </c>
      <c r="H1879">
        <v>2</v>
      </c>
      <c r="I1879" s="5">
        <v>248.73109243697482</v>
      </c>
      <c r="J1879" s="5">
        <f t="shared" si="29"/>
        <v>497.46218487394964</v>
      </c>
      <c r="K1879" s="6">
        <v>33165</v>
      </c>
      <c r="L1879" s="6" t="s">
        <v>28</v>
      </c>
      <c r="M1879" s="6" t="s">
        <v>29</v>
      </c>
      <c r="N1879" t="s">
        <v>32</v>
      </c>
      <c r="O1879" t="s">
        <v>16</v>
      </c>
    </row>
    <row r="1880" spans="1:15" x14ac:dyDescent="0.45">
      <c r="A1880">
        <v>36901345</v>
      </c>
      <c r="B1880" s="4">
        <v>43958</v>
      </c>
      <c r="C1880">
        <v>5830813</v>
      </c>
      <c r="D1880">
        <v>11081</v>
      </c>
      <c r="E1880" t="s">
        <v>218</v>
      </c>
      <c r="F1880" t="s">
        <v>150</v>
      </c>
      <c r="G1880" t="s">
        <v>155</v>
      </c>
      <c r="H1880">
        <v>3</v>
      </c>
      <c r="I1880" s="5">
        <v>70.579831932773104</v>
      </c>
      <c r="J1880" s="5">
        <f t="shared" si="29"/>
        <v>211.7394957983193</v>
      </c>
      <c r="K1880" s="6">
        <v>63322</v>
      </c>
      <c r="L1880" s="6" t="s">
        <v>28</v>
      </c>
      <c r="M1880" s="6" t="s">
        <v>39</v>
      </c>
      <c r="N1880" t="s">
        <v>15</v>
      </c>
      <c r="O1880" t="s">
        <v>16</v>
      </c>
    </row>
    <row r="1881" spans="1:15" x14ac:dyDescent="0.45">
      <c r="A1881">
        <v>36901345</v>
      </c>
      <c r="B1881" s="4">
        <v>43958</v>
      </c>
      <c r="C1881">
        <v>5830813</v>
      </c>
      <c r="D1881">
        <v>11310</v>
      </c>
      <c r="E1881" t="s">
        <v>211</v>
      </c>
      <c r="F1881" t="s">
        <v>150</v>
      </c>
      <c r="G1881" t="s">
        <v>154</v>
      </c>
      <c r="H1881">
        <v>2</v>
      </c>
      <c r="I1881" s="5">
        <v>71.420168067226896</v>
      </c>
      <c r="J1881" s="5">
        <f t="shared" si="29"/>
        <v>142.84033613445379</v>
      </c>
      <c r="K1881" s="6">
        <v>63322</v>
      </c>
      <c r="L1881" s="6" t="s">
        <v>28</v>
      </c>
      <c r="M1881" s="6" t="s">
        <v>39</v>
      </c>
      <c r="N1881" t="s">
        <v>15</v>
      </c>
      <c r="O1881" t="s">
        <v>16</v>
      </c>
    </row>
    <row r="1882" spans="1:15" x14ac:dyDescent="0.45">
      <c r="A1882">
        <v>36901345</v>
      </c>
      <c r="B1882" s="4">
        <v>43958</v>
      </c>
      <c r="C1882">
        <v>5830813</v>
      </c>
      <c r="D1882">
        <v>12499</v>
      </c>
      <c r="E1882" t="s">
        <v>183</v>
      </c>
      <c r="F1882" t="s">
        <v>151</v>
      </c>
      <c r="G1882" t="s">
        <v>155</v>
      </c>
      <c r="H1882">
        <v>3</v>
      </c>
      <c r="I1882" s="5">
        <v>248.73109243697482</v>
      </c>
      <c r="J1882" s="5">
        <f t="shared" si="29"/>
        <v>746.19327731092449</v>
      </c>
      <c r="K1882" s="6">
        <v>63322</v>
      </c>
      <c r="L1882" s="6" t="s">
        <v>28</v>
      </c>
      <c r="M1882" s="6" t="s">
        <v>39</v>
      </c>
      <c r="N1882" t="s">
        <v>15</v>
      </c>
      <c r="O1882" t="s">
        <v>16</v>
      </c>
    </row>
    <row r="1883" spans="1:15" x14ac:dyDescent="0.45">
      <c r="A1883">
        <v>32679851</v>
      </c>
      <c r="B1883" s="4">
        <v>43958</v>
      </c>
      <c r="C1883">
        <v>8827916</v>
      </c>
      <c r="D1883">
        <v>11733</v>
      </c>
      <c r="E1883" t="s">
        <v>182</v>
      </c>
      <c r="F1883" t="s">
        <v>150</v>
      </c>
      <c r="G1883" t="s">
        <v>155</v>
      </c>
      <c r="H1883">
        <v>3</v>
      </c>
      <c r="I1883" s="5">
        <v>73.100840336134453</v>
      </c>
      <c r="J1883" s="5">
        <f t="shared" si="29"/>
        <v>219.30252100840335</v>
      </c>
      <c r="K1883" s="6">
        <v>78050</v>
      </c>
      <c r="L1883" s="6" t="s">
        <v>13</v>
      </c>
      <c r="M1883" s="6" t="s">
        <v>14</v>
      </c>
      <c r="N1883" t="s">
        <v>32</v>
      </c>
      <c r="O1883" t="s">
        <v>16</v>
      </c>
    </row>
    <row r="1884" spans="1:15" x14ac:dyDescent="0.45">
      <c r="A1884">
        <v>32679851</v>
      </c>
      <c r="B1884" s="4">
        <v>43958</v>
      </c>
      <c r="C1884">
        <v>8827916</v>
      </c>
      <c r="D1884">
        <v>11561</v>
      </c>
      <c r="E1884" t="s">
        <v>187</v>
      </c>
      <c r="F1884" t="s">
        <v>150</v>
      </c>
      <c r="G1884" t="s">
        <v>154</v>
      </c>
      <c r="H1884">
        <v>3</v>
      </c>
      <c r="I1884" s="5">
        <v>66.378151260504197</v>
      </c>
      <c r="J1884" s="5">
        <f t="shared" si="29"/>
        <v>199.1344537815126</v>
      </c>
      <c r="K1884" s="6">
        <v>78050</v>
      </c>
      <c r="L1884" s="6" t="s">
        <v>13</v>
      </c>
      <c r="M1884" s="6" t="s">
        <v>14</v>
      </c>
      <c r="N1884" t="s">
        <v>32</v>
      </c>
      <c r="O1884" t="s">
        <v>16</v>
      </c>
    </row>
    <row r="1885" spans="1:15" x14ac:dyDescent="0.45">
      <c r="A1885">
        <v>75852547</v>
      </c>
      <c r="B1885" s="4">
        <v>43955</v>
      </c>
      <c r="C1885">
        <v>2002267</v>
      </c>
      <c r="D1885">
        <v>11777</v>
      </c>
      <c r="E1885" t="s">
        <v>175</v>
      </c>
      <c r="F1885" t="s">
        <v>150</v>
      </c>
      <c r="G1885" t="s">
        <v>154</v>
      </c>
      <c r="H1885">
        <v>3</v>
      </c>
      <c r="I1885" s="5">
        <v>63.016806722689076</v>
      </c>
      <c r="J1885" s="5">
        <f t="shared" si="29"/>
        <v>189.05042016806723</v>
      </c>
      <c r="K1885" s="6">
        <v>56154</v>
      </c>
      <c r="L1885" s="6" t="s">
        <v>28</v>
      </c>
      <c r="M1885" s="6" t="s">
        <v>36</v>
      </c>
      <c r="N1885" t="s">
        <v>32</v>
      </c>
      <c r="O1885" t="s">
        <v>18</v>
      </c>
    </row>
    <row r="1886" spans="1:15" x14ac:dyDescent="0.45">
      <c r="A1886">
        <v>75852547</v>
      </c>
      <c r="B1886" s="4">
        <v>43955</v>
      </c>
      <c r="C1886">
        <v>2002267</v>
      </c>
      <c r="D1886">
        <v>11081</v>
      </c>
      <c r="E1886" t="s">
        <v>218</v>
      </c>
      <c r="F1886" t="s">
        <v>150</v>
      </c>
      <c r="G1886" t="s">
        <v>155</v>
      </c>
      <c r="H1886">
        <v>3</v>
      </c>
      <c r="I1886" s="5">
        <v>70.579831932773104</v>
      </c>
      <c r="J1886" s="5">
        <f t="shared" si="29"/>
        <v>211.7394957983193</v>
      </c>
      <c r="K1886" s="6">
        <v>56154</v>
      </c>
      <c r="L1886" s="6" t="s">
        <v>28</v>
      </c>
      <c r="M1886" s="6" t="s">
        <v>36</v>
      </c>
      <c r="N1886" t="s">
        <v>32</v>
      </c>
      <c r="O1886" t="s">
        <v>18</v>
      </c>
    </row>
    <row r="1887" spans="1:15" x14ac:dyDescent="0.45">
      <c r="A1887">
        <v>35130176</v>
      </c>
      <c r="B1887" s="4">
        <v>43955</v>
      </c>
      <c r="C1887">
        <v>7612121</v>
      </c>
      <c r="D1887">
        <v>10538</v>
      </c>
      <c r="E1887" t="s">
        <v>226</v>
      </c>
      <c r="F1887" t="s">
        <v>174</v>
      </c>
      <c r="G1887" t="s">
        <v>154</v>
      </c>
      <c r="H1887">
        <v>3</v>
      </c>
      <c r="I1887" s="5">
        <v>130.24369747899161</v>
      </c>
      <c r="J1887" s="5">
        <f t="shared" si="29"/>
        <v>390.73109243697479</v>
      </c>
      <c r="K1887" s="6">
        <v>53797</v>
      </c>
      <c r="L1887" s="6" t="s">
        <v>28</v>
      </c>
      <c r="M1887" s="6" t="s">
        <v>29</v>
      </c>
      <c r="N1887" t="s">
        <v>32</v>
      </c>
      <c r="O1887" t="s">
        <v>16</v>
      </c>
    </row>
    <row r="1888" spans="1:15" x14ac:dyDescent="0.45">
      <c r="A1888">
        <v>95997187</v>
      </c>
      <c r="B1888" s="4">
        <v>43954</v>
      </c>
      <c r="C1888">
        <v>5110905</v>
      </c>
      <c r="D1888">
        <v>11969</v>
      </c>
      <c r="E1888" t="s">
        <v>195</v>
      </c>
      <c r="F1888" t="s">
        <v>150</v>
      </c>
      <c r="G1888" t="s">
        <v>155</v>
      </c>
      <c r="H1888">
        <v>3</v>
      </c>
      <c r="I1888" s="5">
        <v>66.378151260504197</v>
      </c>
      <c r="J1888" s="5">
        <f t="shared" si="29"/>
        <v>199.1344537815126</v>
      </c>
      <c r="K1888" s="6">
        <v>37281</v>
      </c>
      <c r="L1888" s="6" t="s">
        <v>28</v>
      </c>
      <c r="M1888" s="6" t="s">
        <v>39</v>
      </c>
      <c r="N1888" t="s">
        <v>35</v>
      </c>
      <c r="O1888" t="s">
        <v>26</v>
      </c>
    </row>
    <row r="1889" spans="1:15" x14ac:dyDescent="0.45">
      <c r="A1889">
        <v>39710261</v>
      </c>
      <c r="B1889" s="4">
        <v>43954</v>
      </c>
      <c r="C1889">
        <v>8855505</v>
      </c>
      <c r="D1889">
        <v>11969</v>
      </c>
      <c r="E1889" t="s">
        <v>195</v>
      </c>
      <c r="F1889" t="s">
        <v>150</v>
      </c>
      <c r="G1889" t="s">
        <v>155</v>
      </c>
      <c r="H1889">
        <v>2</v>
      </c>
      <c r="I1889" s="5">
        <v>66.378151260504197</v>
      </c>
      <c r="J1889" s="5">
        <f t="shared" si="29"/>
        <v>132.75630252100839</v>
      </c>
      <c r="K1889" s="6">
        <v>49661</v>
      </c>
      <c r="L1889" s="6" t="s">
        <v>19</v>
      </c>
      <c r="M1889" s="6" t="s">
        <v>20</v>
      </c>
      <c r="N1889" t="s">
        <v>23</v>
      </c>
      <c r="O1889" t="s">
        <v>16</v>
      </c>
    </row>
    <row r="1890" spans="1:15" x14ac:dyDescent="0.45">
      <c r="A1890">
        <v>42025310</v>
      </c>
      <c r="B1890" s="4">
        <v>43953</v>
      </c>
      <c r="C1890">
        <v>9755711</v>
      </c>
      <c r="D1890">
        <v>11561</v>
      </c>
      <c r="E1890" t="s">
        <v>187</v>
      </c>
      <c r="F1890" t="s">
        <v>150</v>
      </c>
      <c r="G1890" t="s">
        <v>154</v>
      </c>
      <c r="H1890">
        <v>2</v>
      </c>
      <c r="I1890" s="5">
        <v>66.378151260504197</v>
      </c>
      <c r="J1890" s="5">
        <f t="shared" si="29"/>
        <v>132.75630252100839</v>
      </c>
      <c r="K1890" s="6">
        <v>38820</v>
      </c>
      <c r="L1890" s="6" t="s">
        <v>21</v>
      </c>
      <c r="M1890" s="6" t="s">
        <v>33</v>
      </c>
      <c r="N1890" t="s">
        <v>17</v>
      </c>
      <c r="O1890" t="s">
        <v>16</v>
      </c>
    </row>
    <row r="1891" spans="1:15" x14ac:dyDescent="0.45">
      <c r="A1891">
        <v>45350055</v>
      </c>
      <c r="B1891" s="4">
        <v>43952</v>
      </c>
      <c r="C1891">
        <v>4826543</v>
      </c>
      <c r="D1891">
        <v>10557</v>
      </c>
      <c r="E1891" t="s">
        <v>215</v>
      </c>
      <c r="F1891" t="s">
        <v>174</v>
      </c>
      <c r="G1891" t="s">
        <v>154</v>
      </c>
      <c r="H1891">
        <v>2</v>
      </c>
      <c r="I1891" s="5">
        <v>132.76470588235296</v>
      </c>
      <c r="J1891" s="5">
        <f t="shared" si="29"/>
        <v>265.52941176470591</v>
      </c>
      <c r="K1891" s="6">
        <v>49074</v>
      </c>
      <c r="L1891" s="6" t="s">
        <v>19</v>
      </c>
      <c r="M1891" s="6" t="s">
        <v>20</v>
      </c>
      <c r="N1891" t="s">
        <v>17</v>
      </c>
      <c r="O1891" t="s">
        <v>16</v>
      </c>
    </row>
    <row r="1892" spans="1:15" x14ac:dyDescent="0.45">
      <c r="A1892">
        <v>45350055</v>
      </c>
      <c r="B1892" s="4">
        <v>43952</v>
      </c>
      <c r="C1892">
        <v>4826543</v>
      </c>
      <c r="D1892">
        <v>11400</v>
      </c>
      <c r="E1892" t="s">
        <v>204</v>
      </c>
      <c r="F1892" t="s">
        <v>150</v>
      </c>
      <c r="G1892" t="s">
        <v>155</v>
      </c>
      <c r="H1892">
        <v>2</v>
      </c>
      <c r="I1892" s="5">
        <v>63.857142857142854</v>
      </c>
      <c r="J1892" s="5">
        <f t="shared" si="29"/>
        <v>127.71428571428571</v>
      </c>
      <c r="K1892" s="6">
        <v>49074</v>
      </c>
      <c r="L1892" s="6" t="s">
        <v>19</v>
      </c>
      <c r="M1892" s="6" t="s">
        <v>20</v>
      </c>
      <c r="N1892" t="s">
        <v>17</v>
      </c>
      <c r="O1892" t="s">
        <v>16</v>
      </c>
    </row>
    <row r="1893" spans="1:15" x14ac:dyDescent="0.45">
      <c r="A1893">
        <v>45350055</v>
      </c>
      <c r="B1893" s="4">
        <v>43952</v>
      </c>
      <c r="C1893">
        <v>4826543</v>
      </c>
      <c r="D1893">
        <v>11733</v>
      </c>
      <c r="E1893" t="s">
        <v>182</v>
      </c>
      <c r="F1893" t="s">
        <v>150</v>
      </c>
      <c r="G1893" t="s">
        <v>155</v>
      </c>
      <c r="H1893">
        <v>2</v>
      </c>
      <c r="I1893" s="5">
        <v>73.100840336134453</v>
      </c>
      <c r="J1893" s="5">
        <f t="shared" si="29"/>
        <v>146.20168067226891</v>
      </c>
      <c r="K1893" s="6">
        <v>49074</v>
      </c>
      <c r="L1893" s="6" t="s">
        <v>19</v>
      </c>
      <c r="M1893" s="6" t="s">
        <v>20</v>
      </c>
      <c r="N1893" t="s">
        <v>17</v>
      </c>
      <c r="O1893" t="s">
        <v>16</v>
      </c>
    </row>
    <row r="1894" spans="1:15" x14ac:dyDescent="0.45">
      <c r="A1894">
        <v>64006780</v>
      </c>
      <c r="B1894" s="4">
        <v>43952</v>
      </c>
      <c r="C1894">
        <v>7883395</v>
      </c>
      <c r="D1894">
        <v>11733</v>
      </c>
      <c r="E1894" t="s">
        <v>182</v>
      </c>
      <c r="F1894" t="s">
        <v>150</v>
      </c>
      <c r="G1894" t="s">
        <v>155</v>
      </c>
      <c r="H1894">
        <v>2</v>
      </c>
      <c r="I1894" s="5">
        <v>73.100840336134453</v>
      </c>
      <c r="J1894" s="5">
        <f t="shared" si="29"/>
        <v>146.20168067226891</v>
      </c>
      <c r="K1894" s="6">
        <v>69190</v>
      </c>
      <c r="L1894" s="6" t="s">
        <v>13</v>
      </c>
      <c r="M1894" s="6" t="s">
        <v>14</v>
      </c>
      <c r="N1894" t="s">
        <v>17</v>
      </c>
      <c r="O1894" t="s">
        <v>18</v>
      </c>
    </row>
    <row r="1895" spans="1:15" x14ac:dyDescent="0.45">
      <c r="A1895">
        <v>66829602</v>
      </c>
      <c r="B1895" s="4">
        <v>43951</v>
      </c>
      <c r="C1895">
        <v>5425555</v>
      </c>
      <c r="D1895">
        <v>11156</v>
      </c>
      <c r="E1895" t="s">
        <v>193</v>
      </c>
      <c r="F1895" t="s">
        <v>150</v>
      </c>
      <c r="G1895" t="s">
        <v>154</v>
      </c>
      <c r="H1895">
        <v>2</v>
      </c>
      <c r="I1895" s="5">
        <v>74.78151260504201</v>
      </c>
      <c r="J1895" s="5">
        <f t="shared" si="29"/>
        <v>149.56302521008402</v>
      </c>
      <c r="K1895" s="6">
        <v>54595</v>
      </c>
      <c r="L1895" s="6" t="s">
        <v>28</v>
      </c>
      <c r="M1895" s="6" t="s">
        <v>36</v>
      </c>
      <c r="N1895" t="s">
        <v>23</v>
      </c>
      <c r="O1895" t="s">
        <v>18</v>
      </c>
    </row>
    <row r="1896" spans="1:15" x14ac:dyDescent="0.45">
      <c r="A1896">
        <v>65922831</v>
      </c>
      <c r="B1896" s="4">
        <v>43951</v>
      </c>
      <c r="C1896">
        <v>8060128</v>
      </c>
      <c r="D1896">
        <v>10352</v>
      </c>
      <c r="E1896" t="s">
        <v>199</v>
      </c>
      <c r="F1896" t="s">
        <v>174</v>
      </c>
      <c r="G1896" t="s">
        <v>154</v>
      </c>
      <c r="H1896">
        <v>3</v>
      </c>
      <c r="I1896" s="5">
        <v>127.72268907563027</v>
      </c>
      <c r="J1896" s="5">
        <f t="shared" si="29"/>
        <v>383.1680672268908</v>
      </c>
      <c r="K1896" s="6">
        <v>95100</v>
      </c>
      <c r="L1896" s="6" t="s">
        <v>13</v>
      </c>
      <c r="M1896" s="6" t="s">
        <v>27</v>
      </c>
      <c r="N1896" t="s">
        <v>23</v>
      </c>
      <c r="O1896" t="s">
        <v>18</v>
      </c>
    </row>
    <row r="1897" spans="1:15" x14ac:dyDescent="0.45">
      <c r="A1897">
        <v>51357609</v>
      </c>
      <c r="B1897" s="4">
        <v>43950</v>
      </c>
      <c r="C1897">
        <v>9520921</v>
      </c>
      <c r="D1897">
        <v>10538</v>
      </c>
      <c r="E1897" t="s">
        <v>226</v>
      </c>
      <c r="F1897" t="s">
        <v>174</v>
      </c>
      <c r="G1897" t="s">
        <v>154</v>
      </c>
      <c r="H1897">
        <v>3</v>
      </c>
      <c r="I1897" s="5">
        <v>130.24369747899161</v>
      </c>
      <c r="J1897" s="5">
        <f t="shared" si="29"/>
        <v>390.73109243697479</v>
      </c>
      <c r="K1897" s="6">
        <v>41352</v>
      </c>
      <c r="L1897" s="6" t="s">
        <v>28</v>
      </c>
      <c r="M1897" s="6" t="s">
        <v>29</v>
      </c>
      <c r="N1897" t="s">
        <v>17</v>
      </c>
      <c r="O1897" t="s">
        <v>16</v>
      </c>
    </row>
    <row r="1898" spans="1:15" x14ac:dyDescent="0.45">
      <c r="A1898">
        <v>51357609</v>
      </c>
      <c r="B1898" s="4">
        <v>43950</v>
      </c>
      <c r="C1898">
        <v>9520921</v>
      </c>
      <c r="D1898">
        <v>10352</v>
      </c>
      <c r="E1898" t="s">
        <v>199</v>
      </c>
      <c r="F1898" t="s">
        <v>174</v>
      </c>
      <c r="G1898" t="s">
        <v>154</v>
      </c>
      <c r="H1898">
        <v>3</v>
      </c>
      <c r="I1898" s="5">
        <v>127.72268907563027</v>
      </c>
      <c r="J1898" s="5">
        <f t="shared" si="29"/>
        <v>383.1680672268908</v>
      </c>
      <c r="K1898" s="6">
        <v>41352</v>
      </c>
      <c r="L1898" s="6" t="s">
        <v>28</v>
      </c>
      <c r="M1898" s="6" t="s">
        <v>29</v>
      </c>
      <c r="N1898" t="s">
        <v>17</v>
      </c>
      <c r="O1898" t="s">
        <v>16</v>
      </c>
    </row>
    <row r="1899" spans="1:15" x14ac:dyDescent="0.45">
      <c r="A1899">
        <v>51357609</v>
      </c>
      <c r="B1899" s="4">
        <v>43950</v>
      </c>
      <c r="C1899">
        <v>9520921</v>
      </c>
      <c r="D1899">
        <v>11175</v>
      </c>
      <c r="E1899" t="s">
        <v>229</v>
      </c>
      <c r="F1899" t="s">
        <v>150</v>
      </c>
      <c r="G1899" t="s">
        <v>155</v>
      </c>
      <c r="H1899">
        <v>2</v>
      </c>
      <c r="I1899" s="5">
        <v>71.420168067226896</v>
      </c>
      <c r="J1899" s="5">
        <f t="shared" si="29"/>
        <v>142.84033613445379</v>
      </c>
      <c r="K1899" s="6">
        <v>41352</v>
      </c>
      <c r="L1899" s="6" t="s">
        <v>28</v>
      </c>
      <c r="M1899" s="6" t="s">
        <v>29</v>
      </c>
      <c r="N1899" t="s">
        <v>17</v>
      </c>
      <c r="O1899" t="s">
        <v>16</v>
      </c>
    </row>
    <row r="1900" spans="1:15" x14ac:dyDescent="0.45">
      <c r="A1900">
        <v>42911065</v>
      </c>
      <c r="B1900" s="4">
        <v>43950</v>
      </c>
      <c r="C1900">
        <v>6186614</v>
      </c>
      <c r="D1900">
        <v>13791</v>
      </c>
      <c r="E1900" t="s">
        <v>179</v>
      </c>
      <c r="F1900" t="s">
        <v>152</v>
      </c>
      <c r="G1900" t="s">
        <v>155</v>
      </c>
      <c r="H1900">
        <v>3</v>
      </c>
      <c r="I1900" s="5">
        <v>125.20168067226892</v>
      </c>
      <c r="J1900" s="5">
        <f t="shared" si="29"/>
        <v>375.60504201680675</v>
      </c>
      <c r="K1900" s="6">
        <v>99439</v>
      </c>
      <c r="L1900" s="6" t="s">
        <v>21</v>
      </c>
      <c r="M1900" s="6" t="s">
        <v>22</v>
      </c>
      <c r="N1900" t="s">
        <v>32</v>
      </c>
      <c r="O1900" t="s">
        <v>16</v>
      </c>
    </row>
    <row r="1901" spans="1:15" x14ac:dyDescent="0.45">
      <c r="A1901">
        <v>59527867</v>
      </c>
      <c r="B1901" s="4">
        <v>43949</v>
      </c>
      <c r="C1901">
        <v>3290570</v>
      </c>
      <c r="D1901">
        <v>13337</v>
      </c>
      <c r="E1901" t="s">
        <v>198</v>
      </c>
      <c r="F1901" t="s">
        <v>152</v>
      </c>
      <c r="G1901" t="s">
        <v>154</v>
      </c>
      <c r="H1901">
        <v>3</v>
      </c>
      <c r="I1901" s="5">
        <v>118.47899159663866</v>
      </c>
      <c r="J1901" s="5">
        <f t="shared" si="29"/>
        <v>355.43697478991601</v>
      </c>
      <c r="K1901" s="6">
        <v>73642</v>
      </c>
      <c r="L1901" s="6" t="s">
        <v>13</v>
      </c>
      <c r="M1901" s="6" t="s">
        <v>14</v>
      </c>
      <c r="N1901" t="s">
        <v>17</v>
      </c>
      <c r="O1901" t="s">
        <v>16</v>
      </c>
    </row>
    <row r="1902" spans="1:15" x14ac:dyDescent="0.45">
      <c r="A1902">
        <v>20626512</v>
      </c>
      <c r="B1902" s="4">
        <v>43949</v>
      </c>
      <c r="C1902">
        <v>8665204</v>
      </c>
      <c r="D1902">
        <v>12058</v>
      </c>
      <c r="E1902" t="s">
        <v>210</v>
      </c>
      <c r="F1902" t="s">
        <v>151</v>
      </c>
      <c r="G1902" t="s">
        <v>155</v>
      </c>
      <c r="H1902">
        <v>2</v>
      </c>
      <c r="I1902" s="5">
        <v>267.218487394958</v>
      </c>
      <c r="J1902" s="5">
        <f t="shared" si="29"/>
        <v>534.43697478991601</v>
      </c>
      <c r="K1902" s="6" t="s">
        <v>90</v>
      </c>
      <c r="L1902" s="6" t="s">
        <v>21</v>
      </c>
      <c r="M1902" s="6" t="s">
        <v>22</v>
      </c>
      <c r="N1902" t="s">
        <v>15</v>
      </c>
      <c r="O1902" t="s">
        <v>16</v>
      </c>
    </row>
    <row r="1903" spans="1:15" x14ac:dyDescent="0.45">
      <c r="A1903">
        <v>30013793</v>
      </c>
      <c r="B1903" s="4">
        <v>43948</v>
      </c>
      <c r="C1903">
        <v>2118196</v>
      </c>
      <c r="D1903">
        <v>10181</v>
      </c>
      <c r="E1903" t="s">
        <v>189</v>
      </c>
      <c r="F1903" t="s">
        <v>174</v>
      </c>
      <c r="G1903" t="s">
        <v>154</v>
      </c>
      <c r="H1903">
        <v>2</v>
      </c>
      <c r="I1903" s="5">
        <v>134.44537815126051</v>
      </c>
      <c r="J1903" s="5">
        <f t="shared" si="29"/>
        <v>268.89075630252103</v>
      </c>
      <c r="K1903" s="6">
        <v>57223</v>
      </c>
      <c r="L1903" s="6" t="s">
        <v>28</v>
      </c>
      <c r="M1903" s="6" t="s">
        <v>29</v>
      </c>
      <c r="N1903" t="s">
        <v>32</v>
      </c>
      <c r="O1903" t="s">
        <v>16</v>
      </c>
    </row>
    <row r="1904" spans="1:15" x14ac:dyDescent="0.45">
      <c r="A1904">
        <v>30013793</v>
      </c>
      <c r="B1904" s="4">
        <v>43948</v>
      </c>
      <c r="C1904">
        <v>2118196</v>
      </c>
      <c r="D1904">
        <v>13337</v>
      </c>
      <c r="E1904" t="s">
        <v>198</v>
      </c>
      <c r="F1904" t="s">
        <v>152</v>
      </c>
      <c r="G1904" t="s">
        <v>154</v>
      </c>
      <c r="H1904">
        <v>3</v>
      </c>
      <c r="I1904" s="5">
        <v>118.47899159663866</v>
      </c>
      <c r="J1904" s="5">
        <f t="shared" si="29"/>
        <v>355.43697478991601</v>
      </c>
      <c r="K1904" s="6">
        <v>57223</v>
      </c>
      <c r="L1904" s="6" t="s">
        <v>28</v>
      </c>
      <c r="M1904" s="6" t="s">
        <v>29</v>
      </c>
      <c r="N1904" t="s">
        <v>32</v>
      </c>
      <c r="O1904" t="s">
        <v>16</v>
      </c>
    </row>
    <row r="1905" spans="1:15" x14ac:dyDescent="0.45">
      <c r="A1905">
        <v>30013793</v>
      </c>
      <c r="B1905" s="4">
        <v>43948</v>
      </c>
      <c r="C1905">
        <v>2118196</v>
      </c>
      <c r="D1905">
        <v>13583</v>
      </c>
      <c r="E1905" t="s">
        <v>184</v>
      </c>
      <c r="F1905" t="s">
        <v>152</v>
      </c>
      <c r="G1905" t="s">
        <v>154</v>
      </c>
      <c r="H1905">
        <v>2</v>
      </c>
      <c r="I1905" s="5">
        <v>110.07563025210085</v>
      </c>
      <c r="J1905" s="5">
        <f t="shared" si="29"/>
        <v>220.1512605042017</v>
      </c>
      <c r="K1905" s="6">
        <v>57223</v>
      </c>
      <c r="L1905" s="6" t="s">
        <v>28</v>
      </c>
      <c r="M1905" s="6" t="s">
        <v>29</v>
      </c>
      <c r="N1905" t="s">
        <v>32</v>
      </c>
      <c r="O1905" t="s">
        <v>16</v>
      </c>
    </row>
    <row r="1906" spans="1:15" x14ac:dyDescent="0.45">
      <c r="A1906">
        <v>21838457</v>
      </c>
      <c r="B1906" s="4">
        <v>43948</v>
      </c>
      <c r="C1906">
        <v>2915174</v>
      </c>
      <c r="D1906">
        <v>10722</v>
      </c>
      <c r="E1906" t="s">
        <v>192</v>
      </c>
      <c r="F1906" t="s">
        <v>174</v>
      </c>
      <c r="G1906" t="s">
        <v>154</v>
      </c>
      <c r="H1906">
        <v>2</v>
      </c>
      <c r="I1906" s="5">
        <v>136.96638655462186</v>
      </c>
      <c r="J1906" s="5">
        <f t="shared" si="29"/>
        <v>273.93277310924373</v>
      </c>
      <c r="K1906" s="6" t="s">
        <v>65</v>
      </c>
      <c r="L1906" s="6" t="s">
        <v>21</v>
      </c>
      <c r="M1906" s="6" t="s">
        <v>22</v>
      </c>
      <c r="N1906" t="s">
        <v>23</v>
      </c>
      <c r="O1906" t="s">
        <v>16</v>
      </c>
    </row>
    <row r="1907" spans="1:15" x14ac:dyDescent="0.45">
      <c r="A1907">
        <v>21838457</v>
      </c>
      <c r="B1907" s="4">
        <v>43948</v>
      </c>
      <c r="C1907">
        <v>2915174</v>
      </c>
      <c r="D1907">
        <v>12058</v>
      </c>
      <c r="E1907" t="s">
        <v>210</v>
      </c>
      <c r="F1907" t="s">
        <v>151</v>
      </c>
      <c r="G1907" t="s">
        <v>155</v>
      </c>
      <c r="H1907">
        <v>2</v>
      </c>
      <c r="I1907" s="5">
        <v>267.218487394958</v>
      </c>
      <c r="J1907" s="5">
        <f t="shared" si="29"/>
        <v>534.43697478991601</v>
      </c>
      <c r="K1907" s="6" t="s">
        <v>65</v>
      </c>
      <c r="L1907" s="6" t="s">
        <v>21</v>
      </c>
      <c r="M1907" s="6" t="s">
        <v>22</v>
      </c>
      <c r="N1907" t="s">
        <v>23</v>
      </c>
      <c r="O1907" t="s">
        <v>16</v>
      </c>
    </row>
    <row r="1908" spans="1:15" x14ac:dyDescent="0.45">
      <c r="A1908">
        <v>21838457</v>
      </c>
      <c r="B1908" s="4">
        <v>43948</v>
      </c>
      <c r="C1908">
        <v>2915174</v>
      </c>
      <c r="D1908">
        <v>12086</v>
      </c>
      <c r="E1908" t="s">
        <v>206</v>
      </c>
      <c r="F1908" t="s">
        <v>151</v>
      </c>
      <c r="G1908" t="s">
        <v>154</v>
      </c>
      <c r="H1908">
        <v>3</v>
      </c>
      <c r="I1908" s="5">
        <v>248.73109243697482</v>
      </c>
      <c r="J1908" s="5">
        <f t="shared" si="29"/>
        <v>746.19327731092449</v>
      </c>
      <c r="K1908" s="6" t="s">
        <v>65</v>
      </c>
      <c r="L1908" s="6" t="s">
        <v>21</v>
      </c>
      <c r="M1908" s="6" t="s">
        <v>22</v>
      </c>
      <c r="N1908" t="s">
        <v>23</v>
      </c>
      <c r="O1908" t="s">
        <v>16</v>
      </c>
    </row>
    <row r="1909" spans="1:15" x14ac:dyDescent="0.45">
      <c r="A1909">
        <v>11875837</v>
      </c>
      <c r="B1909" s="4">
        <v>43948</v>
      </c>
      <c r="C1909">
        <v>1346358</v>
      </c>
      <c r="D1909">
        <v>11561</v>
      </c>
      <c r="E1909" t="s">
        <v>187</v>
      </c>
      <c r="F1909" t="s">
        <v>150</v>
      </c>
      <c r="G1909" t="s">
        <v>154</v>
      </c>
      <c r="H1909">
        <v>2</v>
      </c>
      <c r="I1909" s="5">
        <v>66.378151260504197</v>
      </c>
      <c r="J1909" s="5">
        <f t="shared" si="29"/>
        <v>132.75630252100839</v>
      </c>
      <c r="K1909" s="6">
        <v>51545</v>
      </c>
      <c r="L1909" s="6" t="s">
        <v>28</v>
      </c>
      <c r="M1909" s="6" t="s">
        <v>29</v>
      </c>
      <c r="N1909" t="s">
        <v>35</v>
      </c>
      <c r="O1909" t="s">
        <v>16</v>
      </c>
    </row>
    <row r="1910" spans="1:15" x14ac:dyDescent="0.45">
      <c r="A1910">
        <v>11875837</v>
      </c>
      <c r="B1910" s="4">
        <v>43948</v>
      </c>
      <c r="C1910">
        <v>1346358</v>
      </c>
      <c r="D1910">
        <v>11400</v>
      </c>
      <c r="E1910" t="s">
        <v>204</v>
      </c>
      <c r="F1910" t="s">
        <v>150</v>
      </c>
      <c r="G1910" t="s">
        <v>155</v>
      </c>
      <c r="H1910">
        <v>3</v>
      </c>
      <c r="I1910" s="5">
        <v>63.857142857142854</v>
      </c>
      <c r="J1910" s="5">
        <f t="shared" si="29"/>
        <v>191.57142857142856</v>
      </c>
      <c r="K1910" s="6">
        <v>51545</v>
      </c>
      <c r="L1910" s="6" t="s">
        <v>28</v>
      </c>
      <c r="M1910" s="6" t="s">
        <v>29</v>
      </c>
      <c r="N1910" t="s">
        <v>35</v>
      </c>
      <c r="O1910" t="s">
        <v>16</v>
      </c>
    </row>
    <row r="1911" spans="1:15" x14ac:dyDescent="0.45">
      <c r="A1911">
        <v>47682348</v>
      </c>
      <c r="B1911" s="4">
        <v>43947</v>
      </c>
      <c r="C1911">
        <v>5186297</v>
      </c>
      <c r="D1911">
        <v>12710</v>
      </c>
      <c r="E1911" t="s">
        <v>228</v>
      </c>
      <c r="F1911" t="s">
        <v>151</v>
      </c>
      <c r="G1911" t="s">
        <v>155</v>
      </c>
      <c r="H1911">
        <v>1</v>
      </c>
      <c r="I1911" s="5">
        <v>259.65546218487395</v>
      </c>
      <c r="J1911" s="5">
        <f t="shared" si="29"/>
        <v>259.65546218487395</v>
      </c>
      <c r="K1911" s="6">
        <v>76437</v>
      </c>
      <c r="L1911" s="6" t="s">
        <v>13</v>
      </c>
      <c r="M1911" s="6" t="s">
        <v>14</v>
      </c>
      <c r="N1911" t="s">
        <v>15</v>
      </c>
      <c r="O1911" t="s">
        <v>16</v>
      </c>
    </row>
    <row r="1912" spans="1:15" x14ac:dyDescent="0.45">
      <c r="A1912">
        <v>47682348</v>
      </c>
      <c r="B1912" s="4">
        <v>43947</v>
      </c>
      <c r="C1912">
        <v>5186297</v>
      </c>
      <c r="D1912">
        <v>13394</v>
      </c>
      <c r="E1912" t="s">
        <v>214</v>
      </c>
      <c r="F1912" t="s">
        <v>152</v>
      </c>
      <c r="G1912" t="s">
        <v>154</v>
      </c>
      <c r="H1912">
        <v>3</v>
      </c>
      <c r="I1912" s="5">
        <v>123.52100840336136</v>
      </c>
      <c r="J1912" s="5">
        <f t="shared" si="29"/>
        <v>370.56302521008411</v>
      </c>
      <c r="K1912" s="6">
        <v>76437</v>
      </c>
      <c r="L1912" s="6" t="s">
        <v>13</v>
      </c>
      <c r="M1912" s="6" t="s">
        <v>14</v>
      </c>
      <c r="N1912" t="s">
        <v>15</v>
      </c>
      <c r="O1912" t="s">
        <v>16</v>
      </c>
    </row>
    <row r="1913" spans="1:15" x14ac:dyDescent="0.45">
      <c r="A1913">
        <v>50147981</v>
      </c>
      <c r="B1913" s="4">
        <v>43947</v>
      </c>
      <c r="C1913">
        <v>2948433</v>
      </c>
      <c r="D1913">
        <v>10181</v>
      </c>
      <c r="E1913" t="s">
        <v>189</v>
      </c>
      <c r="F1913" t="s">
        <v>174</v>
      </c>
      <c r="G1913" t="s">
        <v>154</v>
      </c>
      <c r="H1913">
        <v>3</v>
      </c>
      <c r="I1913" s="5">
        <v>134.44537815126051</v>
      </c>
      <c r="J1913" s="5">
        <f t="shared" si="29"/>
        <v>403.33613445378154</v>
      </c>
      <c r="K1913" s="6" t="s">
        <v>49</v>
      </c>
      <c r="L1913" s="6" t="s">
        <v>21</v>
      </c>
      <c r="M1913" s="6" t="s">
        <v>33</v>
      </c>
      <c r="N1913" t="s">
        <v>17</v>
      </c>
      <c r="O1913" t="s">
        <v>16</v>
      </c>
    </row>
    <row r="1914" spans="1:15" x14ac:dyDescent="0.45">
      <c r="A1914">
        <v>50147981</v>
      </c>
      <c r="B1914" s="4">
        <v>43947</v>
      </c>
      <c r="C1914">
        <v>2948433</v>
      </c>
      <c r="D1914">
        <v>11156</v>
      </c>
      <c r="E1914" t="s">
        <v>193</v>
      </c>
      <c r="F1914" t="s">
        <v>150</v>
      </c>
      <c r="G1914" t="s">
        <v>154</v>
      </c>
      <c r="H1914">
        <v>3</v>
      </c>
      <c r="I1914" s="5">
        <v>74.78151260504201</v>
      </c>
      <c r="J1914" s="5">
        <f t="shared" si="29"/>
        <v>224.34453781512605</v>
      </c>
      <c r="K1914" s="6" t="s">
        <v>49</v>
      </c>
      <c r="L1914" s="6" t="s">
        <v>21</v>
      </c>
      <c r="M1914" s="6" t="s">
        <v>33</v>
      </c>
      <c r="N1914" t="s">
        <v>17</v>
      </c>
      <c r="O1914" t="s">
        <v>16</v>
      </c>
    </row>
    <row r="1915" spans="1:15" x14ac:dyDescent="0.45">
      <c r="A1915">
        <v>50147981</v>
      </c>
      <c r="B1915" s="4">
        <v>43947</v>
      </c>
      <c r="C1915">
        <v>2948433</v>
      </c>
      <c r="D1915">
        <v>11969</v>
      </c>
      <c r="E1915" t="s">
        <v>195</v>
      </c>
      <c r="F1915" t="s">
        <v>150</v>
      </c>
      <c r="G1915" t="s">
        <v>155</v>
      </c>
      <c r="H1915">
        <v>2</v>
      </c>
      <c r="I1915" s="5">
        <v>66.378151260504197</v>
      </c>
      <c r="J1915" s="5">
        <f t="shared" si="29"/>
        <v>132.75630252100839</v>
      </c>
      <c r="K1915" s="6" t="s">
        <v>49</v>
      </c>
      <c r="L1915" s="6" t="s">
        <v>21</v>
      </c>
      <c r="M1915" s="6" t="s">
        <v>33</v>
      </c>
      <c r="N1915" t="s">
        <v>17</v>
      </c>
      <c r="O1915" t="s">
        <v>16</v>
      </c>
    </row>
    <row r="1916" spans="1:15" x14ac:dyDescent="0.45">
      <c r="A1916">
        <v>50147981</v>
      </c>
      <c r="B1916" s="4">
        <v>43947</v>
      </c>
      <c r="C1916">
        <v>2948433</v>
      </c>
      <c r="D1916">
        <v>13111</v>
      </c>
      <c r="E1916" t="s">
        <v>178</v>
      </c>
      <c r="F1916" t="s">
        <v>152</v>
      </c>
      <c r="G1916" t="s">
        <v>155</v>
      </c>
      <c r="H1916">
        <v>3</v>
      </c>
      <c r="I1916" s="5">
        <v>113.43697478991598</v>
      </c>
      <c r="J1916" s="5">
        <f t="shared" si="29"/>
        <v>340.31092436974791</v>
      </c>
      <c r="K1916" s="6" t="s">
        <v>49</v>
      </c>
      <c r="L1916" s="6" t="s">
        <v>21</v>
      </c>
      <c r="M1916" s="6" t="s">
        <v>33</v>
      </c>
      <c r="N1916" t="s">
        <v>17</v>
      </c>
      <c r="O1916" t="s">
        <v>16</v>
      </c>
    </row>
    <row r="1917" spans="1:15" x14ac:dyDescent="0.45">
      <c r="A1917">
        <v>50147981</v>
      </c>
      <c r="B1917" s="4">
        <v>43947</v>
      </c>
      <c r="C1917">
        <v>2948433</v>
      </c>
      <c r="D1917">
        <v>13405</v>
      </c>
      <c r="E1917" t="s">
        <v>221</v>
      </c>
      <c r="F1917" t="s">
        <v>152</v>
      </c>
      <c r="G1917" t="s">
        <v>155</v>
      </c>
      <c r="H1917">
        <v>2</v>
      </c>
      <c r="I1917" s="5">
        <v>116.79831932773111</v>
      </c>
      <c r="J1917" s="5">
        <f t="shared" si="29"/>
        <v>233.59663865546221</v>
      </c>
      <c r="K1917" s="6" t="s">
        <v>49</v>
      </c>
      <c r="L1917" s="6" t="s">
        <v>21</v>
      </c>
      <c r="M1917" s="6" t="s">
        <v>33</v>
      </c>
      <c r="N1917" t="s">
        <v>17</v>
      </c>
      <c r="O1917" t="s">
        <v>16</v>
      </c>
    </row>
    <row r="1918" spans="1:15" x14ac:dyDescent="0.45">
      <c r="A1918">
        <v>47682348</v>
      </c>
      <c r="B1918" s="4">
        <v>43947</v>
      </c>
      <c r="C1918">
        <v>5186297</v>
      </c>
      <c r="D1918">
        <v>13394</v>
      </c>
      <c r="E1918" t="s">
        <v>214</v>
      </c>
      <c r="F1918" t="s">
        <v>152</v>
      </c>
      <c r="G1918" t="s">
        <v>154</v>
      </c>
      <c r="H1918">
        <v>2</v>
      </c>
      <c r="I1918" s="5">
        <v>123.52100840336136</v>
      </c>
      <c r="J1918" s="5">
        <f t="shared" si="29"/>
        <v>247.04201680672273</v>
      </c>
      <c r="K1918" s="6">
        <v>76437</v>
      </c>
      <c r="L1918" s="6" t="s">
        <v>13</v>
      </c>
      <c r="M1918" s="6" t="s">
        <v>14</v>
      </c>
      <c r="N1918" t="s">
        <v>15</v>
      </c>
      <c r="O1918" t="s">
        <v>16</v>
      </c>
    </row>
    <row r="1919" spans="1:15" x14ac:dyDescent="0.45">
      <c r="A1919">
        <v>11077523</v>
      </c>
      <c r="B1919" s="4">
        <v>43947</v>
      </c>
      <c r="C1919">
        <v>3874649</v>
      </c>
      <c r="D1919">
        <v>10339</v>
      </c>
      <c r="E1919" t="s">
        <v>208</v>
      </c>
      <c r="F1919" t="s">
        <v>174</v>
      </c>
      <c r="G1919" t="s">
        <v>155</v>
      </c>
      <c r="H1919">
        <v>3</v>
      </c>
      <c r="I1919" s="5">
        <v>130.24369747899161</v>
      </c>
      <c r="J1919" s="5">
        <f t="shared" si="29"/>
        <v>390.73109243697479</v>
      </c>
      <c r="K1919" s="6">
        <v>24782</v>
      </c>
      <c r="L1919" s="6" t="s">
        <v>19</v>
      </c>
      <c r="M1919" s="6" t="s">
        <v>34</v>
      </c>
      <c r="N1919" t="s">
        <v>23</v>
      </c>
      <c r="O1919" t="s">
        <v>16</v>
      </c>
    </row>
    <row r="1920" spans="1:15" x14ac:dyDescent="0.45">
      <c r="A1920">
        <v>11077523</v>
      </c>
      <c r="B1920" s="4">
        <v>43947</v>
      </c>
      <c r="C1920">
        <v>3874649</v>
      </c>
      <c r="D1920">
        <v>10430</v>
      </c>
      <c r="E1920" t="s">
        <v>176</v>
      </c>
      <c r="F1920" t="s">
        <v>174</v>
      </c>
      <c r="G1920" t="s">
        <v>155</v>
      </c>
      <c r="H1920">
        <v>3</v>
      </c>
      <c r="I1920" s="5">
        <v>140.32773109243698</v>
      </c>
      <c r="J1920" s="5">
        <f t="shared" si="29"/>
        <v>420.98319327731093</v>
      </c>
      <c r="K1920" s="6">
        <v>24782</v>
      </c>
      <c r="L1920" s="6" t="s">
        <v>19</v>
      </c>
      <c r="M1920" s="6" t="s">
        <v>34</v>
      </c>
      <c r="N1920" t="s">
        <v>23</v>
      </c>
      <c r="O1920" t="s">
        <v>16</v>
      </c>
    </row>
    <row r="1921" spans="1:15" x14ac:dyDescent="0.45">
      <c r="A1921">
        <v>11077523</v>
      </c>
      <c r="B1921" s="4">
        <v>43947</v>
      </c>
      <c r="C1921">
        <v>3874649</v>
      </c>
      <c r="D1921">
        <v>12849</v>
      </c>
      <c r="E1921" t="s">
        <v>200</v>
      </c>
      <c r="F1921" t="s">
        <v>151</v>
      </c>
      <c r="G1921" t="s">
        <v>154</v>
      </c>
      <c r="H1921">
        <v>3</v>
      </c>
      <c r="I1921" s="5">
        <v>255.45378151260505</v>
      </c>
      <c r="J1921" s="5">
        <f t="shared" si="29"/>
        <v>766.36134453781517</v>
      </c>
      <c r="K1921" s="6">
        <v>24782</v>
      </c>
      <c r="L1921" s="6" t="s">
        <v>19</v>
      </c>
      <c r="M1921" s="6" t="s">
        <v>34</v>
      </c>
      <c r="N1921" t="s">
        <v>23</v>
      </c>
      <c r="O1921" t="s">
        <v>16</v>
      </c>
    </row>
    <row r="1922" spans="1:15" x14ac:dyDescent="0.45">
      <c r="A1922">
        <v>11077523</v>
      </c>
      <c r="B1922" s="4">
        <v>43947</v>
      </c>
      <c r="C1922">
        <v>3874649</v>
      </c>
      <c r="D1922">
        <v>12153</v>
      </c>
      <c r="E1922" t="s">
        <v>230</v>
      </c>
      <c r="F1922" t="s">
        <v>151</v>
      </c>
      <c r="G1922" t="s">
        <v>154</v>
      </c>
      <c r="H1922">
        <v>2</v>
      </c>
      <c r="I1922" s="5">
        <v>247.89075630252103</v>
      </c>
      <c r="J1922" s="5">
        <f t="shared" ref="J1922:J1985" si="30">H1922*I1922</f>
        <v>495.78151260504205</v>
      </c>
      <c r="K1922" s="6">
        <v>24782</v>
      </c>
      <c r="L1922" s="6" t="s">
        <v>19</v>
      </c>
      <c r="M1922" s="6" t="s">
        <v>34</v>
      </c>
      <c r="N1922" t="s">
        <v>23</v>
      </c>
      <c r="O1922" t="s">
        <v>16</v>
      </c>
    </row>
    <row r="1923" spans="1:15" x14ac:dyDescent="0.45">
      <c r="A1923">
        <v>11077523</v>
      </c>
      <c r="B1923" s="4">
        <v>43947</v>
      </c>
      <c r="C1923">
        <v>3874649</v>
      </c>
      <c r="D1923">
        <v>13363</v>
      </c>
      <c r="E1923" t="s">
        <v>213</v>
      </c>
      <c r="F1923" t="s">
        <v>152</v>
      </c>
      <c r="G1923" t="s">
        <v>154</v>
      </c>
      <c r="H1923">
        <v>3</v>
      </c>
      <c r="I1923" s="5">
        <v>116.79831932773111</v>
      </c>
      <c r="J1923" s="5">
        <f t="shared" si="30"/>
        <v>350.39495798319331</v>
      </c>
      <c r="K1923" s="6">
        <v>24782</v>
      </c>
      <c r="L1923" s="6" t="s">
        <v>19</v>
      </c>
      <c r="M1923" s="6" t="s">
        <v>34</v>
      </c>
      <c r="N1923" t="s">
        <v>23</v>
      </c>
      <c r="O1923" t="s">
        <v>16</v>
      </c>
    </row>
    <row r="1924" spans="1:15" x14ac:dyDescent="0.45">
      <c r="A1924">
        <v>82954779</v>
      </c>
      <c r="B1924" s="4">
        <v>43946</v>
      </c>
      <c r="C1924">
        <v>1494708</v>
      </c>
      <c r="D1924">
        <v>13071</v>
      </c>
      <c r="E1924" t="s">
        <v>180</v>
      </c>
      <c r="F1924" t="s">
        <v>152</v>
      </c>
      <c r="G1924" t="s">
        <v>154</v>
      </c>
      <c r="H1924">
        <v>2</v>
      </c>
      <c r="I1924" s="5">
        <v>122.68067226890757</v>
      </c>
      <c r="J1924" s="5">
        <f t="shared" si="30"/>
        <v>245.36134453781514</v>
      </c>
      <c r="K1924" s="6" t="s">
        <v>91</v>
      </c>
      <c r="L1924" s="6" t="s">
        <v>21</v>
      </c>
      <c r="M1924" s="6" t="s">
        <v>25</v>
      </c>
      <c r="N1924" t="s">
        <v>32</v>
      </c>
      <c r="O1924" t="s">
        <v>18</v>
      </c>
    </row>
    <row r="1925" spans="1:15" x14ac:dyDescent="0.45">
      <c r="A1925">
        <v>89055045</v>
      </c>
      <c r="B1925" s="4">
        <v>43946</v>
      </c>
      <c r="C1925">
        <v>9384058</v>
      </c>
      <c r="D1925">
        <v>10722</v>
      </c>
      <c r="E1925" t="s">
        <v>192</v>
      </c>
      <c r="F1925" t="s">
        <v>174</v>
      </c>
      <c r="G1925" t="s">
        <v>154</v>
      </c>
      <c r="H1925">
        <v>3</v>
      </c>
      <c r="I1925" s="5">
        <v>136.96638655462186</v>
      </c>
      <c r="J1925" s="5">
        <f t="shared" si="30"/>
        <v>410.89915966386559</v>
      </c>
      <c r="K1925" s="6">
        <v>75323</v>
      </c>
      <c r="L1925" s="6" t="s">
        <v>13</v>
      </c>
      <c r="M1925" s="6" t="s">
        <v>14</v>
      </c>
      <c r="N1925" t="s">
        <v>32</v>
      </c>
      <c r="O1925" t="s">
        <v>30</v>
      </c>
    </row>
    <row r="1926" spans="1:15" x14ac:dyDescent="0.45">
      <c r="A1926">
        <v>64818027</v>
      </c>
      <c r="B1926" s="4">
        <v>43946</v>
      </c>
      <c r="C1926">
        <v>5607612</v>
      </c>
      <c r="D1926">
        <v>11733</v>
      </c>
      <c r="E1926" t="s">
        <v>182</v>
      </c>
      <c r="F1926" t="s">
        <v>150</v>
      </c>
      <c r="G1926" t="s">
        <v>155</v>
      </c>
      <c r="H1926">
        <v>2</v>
      </c>
      <c r="I1926" s="5">
        <v>73.100840336134453</v>
      </c>
      <c r="J1926" s="5">
        <f t="shared" si="30"/>
        <v>146.20168067226891</v>
      </c>
      <c r="K1926" s="6">
        <v>32130</v>
      </c>
      <c r="L1926" s="6" t="s">
        <v>28</v>
      </c>
      <c r="M1926" s="6" t="s">
        <v>29</v>
      </c>
      <c r="N1926" t="s">
        <v>23</v>
      </c>
      <c r="O1926" t="s">
        <v>18</v>
      </c>
    </row>
    <row r="1927" spans="1:15" x14ac:dyDescent="0.45">
      <c r="A1927">
        <v>64818027</v>
      </c>
      <c r="B1927" s="4">
        <v>43946</v>
      </c>
      <c r="C1927">
        <v>5607612</v>
      </c>
      <c r="D1927">
        <v>12735</v>
      </c>
      <c r="E1927" t="s">
        <v>231</v>
      </c>
      <c r="F1927" t="s">
        <v>151</v>
      </c>
      <c r="G1927" t="s">
        <v>155</v>
      </c>
      <c r="H1927">
        <v>2</v>
      </c>
      <c r="I1927" s="5">
        <v>268.05882352941177</v>
      </c>
      <c r="J1927" s="5">
        <f t="shared" si="30"/>
        <v>536.11764705882354</v>
      </c>
      <c r="K1927" s="6">
        <v>32130</v>
      </c>
      <c r="L1927" s="6" t="s">
        <v>28</v>
      </c>
      <c r="M1927" s="6" t="s">
        <v>29</v>
      </c>
      <c r="N1927" t="s">
        <v>23</v>
      </c>
      <c r="O1927" t="s">
        <v>18</v>
      </c>
    </row>
    <row r="1928" spans="1:15" x14ac:dyDescent="0.45">
      <c r="A1928">
        <v>64818027</v>
      </c>
      <c r="B1928" s="4">
        <v>43946</v>
      </c>
      <c r="C1928">
        <v>5607612</v>
      </c>
      <c r="D1928">
        <v>12725</v>
      </c>
      <c r="E1928" t="s">
        <v>220</v>
      </c>
      <c r="F1928" t="s">
        <v>151</v>
      </c>
      <c r="G1928" t="s">
        <v>154</v>
      </c>
      <c r="H1928">
        <v>2</v>
      </c>
      <c r="I1928" s="5">
        <v>263.85714285714289</v>
      </c>
      <c r="J1928" s="5">
        <f t="shared" si="30"/>
        <v>527.71428571428578</v>
      </c>
      <c r="K1928" s="6">
        <v>32130</v>
      </c>
      <c r="L1928" s="6" t="s">
        <v>28</v>
      </c>
      <c r="M1928" s="6" t="s">
        <v>29</v>
      </c>
      <c r="N1928" t="s">
        <v>23</v>
      </c>
      <c r="O1928" t="s">
        <v>18</v>
      </c>
    </row>
    <row r="1929" spans="1:15" x14ac:dyDescent="0.45">
      <c r="A1929">
        <v>35710200</v>
      </c>
      <c r="B1929" s="4">
        <v>43946</v>
      </c>
      <c r="C1929">
        <v>8430748</v>
      </c>
      <c r="D1929">
        <v>10561</v>
      </c>
      <c r="E1929" t="s">
        <v>194</v>
      </c>
      <c r="F1929" t="s">
        <v>174</v>
      </c>
      <c r="G1929" t="s">
        <v>154</v>
      </c>
      <c r="H1929">
        <v>3</v>
      </c>
      <c r="I1929" s="5">
        <v>133.60504201680675</v>
      </c>
      <c r="J1929" s="5">
        <f t="shared" si="30"/>
        <v>400.81512605042025</v>
      </c>
      <c r="K1929" s="6">
        <v>23858</v>
      </c>
      <c r="L1929" s="6" t="s">
        <v>19</v>
      </c>
      <c r="M1929" s="6" t="s">
        <v>34</v>
      </c>
      <c r="N1929" t="s">
        <v>35</v>
      </c>
      <c r="O1929" t="s">
        <v>16</v>
      </c>
    </row>
    <row r="1930" spans="1:15" x14ac:dyDescent="0.45">
      <c r="A1930">
        <v>28293167</v>
      </c>
      <c r="B1930" s="4">
        <v>43946</v>
      </c>
      <c r="C1930">
        <v>8124552</v>
      </c>
      <c r="D1930">
        <v>10352</v>
      </c>
      <c r="E1930" t="s">
        <v>199</v>
      </c>
      <c r="F1930" t="s">
        <v>174</v>
      </c>
      <c r="G1930" t="s">
        <v>154</v>
      </c>
      <c r="H1930">
        <v>2</v>
      </c>
      <c r="I1930" s="5">
        <v>127.72268907563027</v>
      </c>
      <c r="J1930" s="5">
        <f t="shared" si="30"/>
        <v>255.44537815126054</v>
      </c>
      <c r="K1930" s="6">
        <v>14806</v>
      </c>
      <c r="L1930" s="6" t="s">
        <v>21</v>
      </c>
      <c r="M1930" s="6" t="s">
        <v>31</v>
      </c>
      <c r="N1930" t="s">
        <v>35</v>
      </c>
      <c r="O1930" t="s">
        <v>16</v>
      </c>
    </row>
    <row r="1931" spans="1:15" x14ac:dyDescent="0.45">
      <c r="A1931">
        <v>28293167</v>
      </c>
      <c r="B1931" s="4">
        <v>43946</v>
      </c>
      <c r="C1931">
        <v>8124552</v>
      </c>
      <c r="D1931">
        <v>11310</v>
      </c>
      <c r="E1931" t="s">
        <v>211</v>
      </c>
      <c r="F1931" t="s">
        <v>150</v>
      </c>
      <c r="G1931" t="s">
        <v>154</v>
      </c>
      <c r="H1931">
        <v>2</v>
      </c>
      <c r="I1931" s="5">
        <v>71.420168067226896</v>
      </c>
      <c r="J1931" s="5">
        <f t="shared" si="30"/>
        <v>142.84033613445379</v>
      </c>
      <c r="K1931" s="6">
        <v>14806</v>
      </c>
      <c r="L1931" s="6" t="s">
        <v>21</v>
      </c>
      <c r="M1931" s="6" t="s">
        <v>31</v>
      </c>
      <c r="N1931" t="s">
        <v>35</v>
      </c>
      <c r="O1931" t="s">
        <v>16</v>
      </c>
    </row>
    <row r="1932" spans="1:15" x14ac:dyDescent="0.45">
      <c r="A1932">
        <v>89055045</v>
      </c>
      <c r="B1932" s="4">
        <v>43946</v>
      </c>
      <c r="C1932">
        <v>9384058</v>
      </c>
      <c r="D1932">
        <v>11969</v>
      </c>
      <c r="E1932" t="s">
        <v>195</v>
      </c>
      <c r="F1932" t="s">
        <v>150</v>
      </c>
      <c r="G1932" t="s">
        <v>155</v>
      </c>
      <c r="H1932">
        <v>3</v>
      </c>
      <c r="I1932" s="5">
        <v>66.378151260504197</v>
      </c>
      <c r="J1932" s="5">
        <f t="shared" si="30"/>
        <v>199.1344537815126</v>
      </c>
      <c r="K1932" s="6">
        <v>75323</v>
      </c>
      <c r="L1932" s="6" t="s">
        <v>13</v>
      </c>
      <c r="M1932" s="6" t="s">
        <v>14</v>
      </c>
      <c r="N1932" t="s">
        <v>32</v>
      </c>
      <c r="O1932" t="s">
        <v>30</v>
      </c>
    </row>
    <row r="1933" spans="1:15" x14ac:dyDescent="0.45">
      <c r="A1933">
        <v>42224251</v>
      </c>
      <c r="B1933" s="4">
        <v>43945</v>
      </c>
      <c r="C1933">
        <v>2292993</v>
      </c>
      <c r="D1933">
        <v>11081</v>
      </c>
      <c r="E1933" t="s">
        <v>218</v>
      </c>
      <c r="F1933" t="s">
        <v>150</v>
      </c>
      <c r="G1933" t="s">
        <v>155</v>
      </c>
      <c r="H1933">
        <v>2</v>
      </c>
      <c r="I1933" s="5">
        <v>70.579831932773104</v>
      </c>
      <c r="J1933" s="5">
        <f t="shared" si="30"/>
        <v>141.15966386554621</v>
      </c>
      <c r="K1933" s="6">
        <v>85290</v>
      </c>
      <c r="L1933" s="6" t="s">
        <v>13</v>
      </c>
      <c r="M1933" s="6" t="s">
        <v>27</v>
      </c>
      <c r="N1933" t="s">
        <v>23</v>
      </c>
      <c r="O1933" t="s">
        <v>16</v>
      </c>
    </row>
    <row r="1934" spans="1:15" x14ac:dyDescent="0.45">
      <c r="A1934">
        <v>15180698</v>
      </c>
      <c r="B1934" s="4">
        <v>43944</v>
      </c>
      <c r="C1934">
        <v>6278181</v>
      </c>
      <c r="D1934">
        <v>12725</v>
      </c>
      <c r="E1934" t="s">
        <v>220</v>
      </c>
      <c r="F1934" t="s">
        <v>151</v>
      </c>
      <c r="G1934" t="s">
        <v>154</v>
      </c>
      <c r="H1934">
        <v>1</v>
      </c>
      <c r="I1934" s="5">
        <v>263.85714285714289</v>
      </c>
      <c r="J1934" s="5">
        <f t="shared" si="30"/>
        <v>263.85714285714289</v>
      </c>
      <c r="K1934" s="6">
        <v>96317</v>
      </c>
      <c r="L1934" s="6" t="s">
        <v>13</v>
      </c>
      <c r="M1934" s="6" t="s">
        <v>27</v>
      </c>
      <c r="N1934" t="s">
        <v>23</v>
      </c>
      <c r="O1934" t="s">
        <v>16</v>
      </c>
    </row>
    <row r="1935" spans="1:15" x14ac:dyDescent="0.45">
      <c r="A1935">
        <v>80886574</v>
      </c>
      <c r="B1935" s="4">
        <v>43944</v>
      </c>
      <c r="C1935">
        <v>4743477</v>
      </c>
      <c r="D1935">
        <v>13111</v>
      </c>
      <c r="E1935" t="s">
        <v>178</v>
      </c>
      <c r="F1935" t="s">
        <v>152</v>
      </c>
      <c r="G1935" t="s">
        <v>155</v>
      </c>
      <c r="H1935">
        <v>2</v>
      </c>
      <c r="I1935" s="5">
        <v>113.43697478991598</v>
      </c>
      <c r="J1935" s="5">
        <f t="shared" si="30"/>
        <v>226.87394957983196</v>
      </c>
      <c r="K1935" s="6">
        <v>95197</v>
      </c>
      <c r="L1935" s="6" t="s">
        <v>13</v>
      </c>
      <c r="M1935" s="6" t="s">
        <v>27</v>
      </c>
      <c r="N1935" t="s">
        <v>17</v>
      </c>
      <c r="O1935" t="s">
        <v>18</v>
      </c>
    </row>
    <row r="1936" spans="1:15" x14ac:dyDescent="0.45">
      <c r="A1936">
        <v>90799092</v>
      </c>
      <c r="B1936" s="4">
        <v>43943</v>
      </c>
      <c r="C1936">
        <v>9225822</v>
      </c>
      <c r="D1936">
        <v>12849</v>
      </c>
      <c r="E1936" t="s">
        <v>200</v>
      </c>
      <c r="F1936" t="s">
        <v>151</v>
      </c>
      <c r="G1936" t="s">
        <v>154</v>
      </c>
      <c r="H1936">
        <v>3</v>
      </c>
      <c r="I1936" s="5">
        <v>255.45378151260505</v>
      </c>
      <c r="J1936" s="5">
        <f t="shared" si="30"/>
        <v>766.36134453781517</v>
      </c>
      <c r="K1936" s="6">
        <v>45879</v>
      </c>
      <c r="L1936" s="6" t="s">
        <v>28</v>
      </c>
      <c r="M1936" s="6" t="s">
        <v>29</v>
      </c>
      <c r="N1936" t="s">
        <v>15</v>
      </c>
      <c r="O1936" t="s">
        <v>30</v>
      </c>
    </row>
    <row r="1937" spans="1:15" x14ac:dyDescent="0.45">
      <c r="A1937">
        <v>90799092</v>
      </c>
      <c r="B1937" s="4">
        <v>43943</v>
      </c>
      <c r="C1937">
        <v>9225822</v>
      </c>
      <c r="D1937">
        <v>12710</v>
      </c>
      <c r="E1937" t="s">
        <v>228</v>
      </c>
      <c r="F1937" t="s">
        <v>151</v>
      </c>
      <c r="G1937" t="s">
        <v>155</v>
      </c>
      <c r="H1937">
        <v>2</v>
      </c>
      <c r="I1937" s="5">
        <v>259.65546218487395</v>
      </c>
      <c r="J1937" s="5">
        <f t="shared" si="30"/>
        <v>519.31092436974791</v>
      </c>
      <c r="K1937" s="6">
        <v>45879</v>
      </c>
      <c r="L1937" s="6" t="s">
        <v>28</v>
      </c>
      <c r="M1937" s="6" t="s">
        <v>29</v>
      </c>
      <c r="N1937" t="s">
        <v>15</v>
      </c>
      <c r="O1937" t="s">
        <v>30</v>
      </c>
    </row>
    <row r="1938" spans="1:15" x14ac:dyDescent="0.45">
      <c r="A1938">
        <v>90799092</v>
      </c>
      <c r="B1938" s="4">
        <v>43943</v>
      </c>
      <c r="C1938">
        <v>9225822</v>
      </c>
      <c r="D1938">
        <v>13397</v>
      </c>
      <c r="E1938" t="s">
        <v>219</v>
      </c>
      <c r="F1938" t="s">
        <v>152</v>
      </c>
      <c r="G1938" t="s">
        <v>155</v>
      </c>
      <c r="H1938">
        <v>2</v>
      </c>
      <c r="I1938" s="5">
        <v>117.63865546218489</v>
      </c>
      <c r="J1938" s="5">
        <f t="shared" si="30"/>
        <v>235.27731092436977</v>
      </c>
      <c r="K1938" s="6">
        <v>45879</v>
      </c>
      <c r="L1938" s="6" t="s">
        <v>28</v>
      </c>
      <c r="M1938" s="6" t="s">
        <v>29</v>
      </c>
      <c r="N1938" t="s">
        <v>15</v>
      </c>
      <c r="O1938" t="s">
        <v>30</v>
      </c>
    </row>
    <row r="1939" spans="1:15" x14ac:dyDescent="0.45">
      <c r="A1939">
        <v>83814876</v>
      </c>
      <c r="B1939" s="4">
        <v>43943</v>
      </c>
      <c r="C1939">
        <v>7129673</v>
      </c>
      <c r="D1939">
        <v>11175</v>
      </c>
      <c r="E1939" t="s">
        <v>229</v>
      </c>
      <c r="F1939" t="s">
        <v>150</v>
      </c>
      <c r="G1939" t="s">
        <v>155</v>
      </c>
      <c r="H1939">
        <v>3</v>
      </c>
      <c r="I1939" s="5">
        <v>71.420168067226896</v>
      </c>
      <c r="J1939" s="5">
        <f t="shared" si="30"/>
        <v>214.2605042016807</v>
      </c>
      <c r="K1939" s="6" t="s">
        <v>145</v>
      </c>
      <c r="L1939" s="6" t="s">
        <v>21</v>
      </c>
      <c r="M1939" s="6" t="s">
        <v>25</v>
      </c>
      <c r="N1939" t="s">
        <v>35</v>
      </c>
      <c r="O1939" t="s">
        <v>18</v>
      </c>
    </row>
    <row r="1940" spans="1:15" x14ac:dyDescent="0.45">
      <c r="A1940">
        <v>83814876</v>
      </c>
      <c r="B1940" s="4">
        <v>43943</v>
      </c>
      <c r="C1940">
        <v>7129673</v>
      </c>
      <c r="D1940">
        <v>11969</v>
      </c>
      <c r="E1940" t="s">
        <v>195</v>
      </c>
      <c r="F1940" t="s">
        <v>150</v>
      </c>
      <c r="G1940" t="s">
        <v>155</v>
      </c>
      <c r="H1940">
        <v>3</v>
      </c>
      <c r="I1940" s="5">
        <v>66.378151260504197</v>
      </c>
      <c r="J1940" s="5">
        <f t="shared" si="30"/>
        <v>199.1344537815126</v>
      </c>
      <c r="K1940" s="6" t="s">
        <v>145</v>
      </c>
      <c r="L1940" s="6" t="s">
        <v>21</v>
      </c>
      <c r="M1940" s="6" t="s">
        <v>25</v>
      </c>
      <c r="N1940" t="s">
        <v>35</v>
      </c>
      <c r="O1940" t="s">
        <v>18</v>
      </c>
    </row>
    <row r="1941" spans="1:15" x14ac:dyDescent="0.45">
      <c r="A1941">
        <v>76302884</v>
      </c>
      <c r="B1941" s="4">
        <v>43943</v>
      </c>
      <c r="C1941">
        <v>4463700</v>
      </c>
      <c r="D1941">
        <v>13699</v>
      </c>
      <c r="E1941" t="s">
        <v>223</v>
      </c>
      <c r="F1941" t="s">
        <v>152</v>
      </c>
      <c r="G1941" t="s">
        <v>155</v>
      </c>
      <c r="H1941">
        <v>3</v>
      </c>
      <c r="I1941" s="5">
        <v>119.31932773109244</v>
      </c>
      <c r="J1941" s="5">
        <f t="shared" si="30"/>
        <v>357.9579831932773</v>
      </c>
      <c r="K1941" s="6">
        <v>76855</v>
      </c>
      <c r="L1941" s="6" t="s">
        <v>28</v>
      </c>
      <c r="M1941" s="6" t="s">
        <v>36</v>
      </c>
      <c r="N1941" t="s">
        <v>23</v>
      </c>
      <c r="O1941" t="s">
        <v>18</v>
      </c>
    </row>
    <row r="1942" spans="1:15" x14ac:dyDescent="0.45">
      <c r="A1942">
        <v>67770725</v>
      </c>
      <c r="B1942" s="4">
        <v>43943</v>
      </c>
      <c r="C1942">
        <v>9777523</v>
      </c>
      <c r="D1942">
        <v>10352</v>
      </c>
      <c r="E1942" t="s">
        <v>199</v>
      </c>
      <c r="F1942" t="s">
        <v>174</v>
      </c>
      <c r="G1942" t="s">
        <v>154</v>
      </c>
      <c r="H1942">
        <v>2</v>
      </c>
      <c r="I1942" s="5">
        <v>127.72268907563027</v>
      </c>
      <c r="J1942" s="5">
        <f t="shared" si="30"/>
        <v>255.44537815126054</v>
      </c>
      <c r="K1942" s="6">
        <v>88339</v>
      </c>
      <c r="L1942" s="6" t="s">
        <v>13</v>
      </c>
      <c r="M1942" s="6" t="s">
        <v>14</v>
      </c>
      <c r="N1942" t="s">
        <v>35</v>
      </c>
      <c r="O1942" t="s">
        <v>18</v>
      </c>
    </row>
    <row r="1943" spans="1:15" x14ac:dyDescent="0.45">
      <c r="A1943">
        <v>71599591</v>
      </c>
      <c r="B1943" s="4">
        <v>43942</v>
      </c>
      <c r="C1943">
        <v>5515963</v>
      </c>
      <c r="D1943">
        <v>12849</v>
      </c>
      <c r="E1943" t="s">
        <v>200</v>
      </c>
      <c r="F1943" t="s">
        <v>151</v>
      </c>
      <c r="G1943" t="s">
        <v>154</v>
      </c>
      <c r="H1943">
        <v>1</v>
      </c>
      <c r="I1943" s="5">
        <v>255.45378151260505</v>
      </c>
      <c r="J1943" s="5">
        <f t="shared" si="30"/>
        <v>255.45378151260505</v>
      </c>
      <c r="K1943" s="6">
        <v>69214</v>
      </c>
      <c r="L1943" s="6" t="s">
        <v>13</v>
      </c>
      <c r="M1943" s="6" t="s">
        <v>14</v>
      </c>
      <c r="N1943" t="s">
        <v>32</v>
      </c>
      <c r="O1943" t="s">
        <v>18</v>
      </c>
    </row>
    <row r="1944" spans="1:15" x14ac:dyDescent="0.45">
      <c r="A1944">
        <v>85615780</v>
      </c>
      <c r="B1944" s="4">
        <v>43941</v>
      </c>
      <c r="C1944">
        <v>6310168</v>
      </c>
      <c r="D1944">
        <v>10381</v>
      </c>
      <c r="E1944" t="s">
        <v>205</v>
      </c>
      <c r="F1944" t="s">
        <v>174</v>
      </c>
      <c r="G1944" t="s">
        <v>155</v>
      </c>
      <c r="H1944">
        <v>3</v>
      </c>
      <c r="I1944" s="5">
        <v>132.76470588235296</v>
      </c>
      <c r="J1944" s="5">
        <f t="shared" si="30"/>
        <v>398.2941176470589</v>
      </c>
      <c r="K1944" s="6">
        <v>97437</v>
      </c>
      <c r="L1944" s="6" t="s">
        <v>13</v>
      </c>
      <c r="M1944" s="6" t="s">
        <v>27</v>
      </c>
      <c r="N1944" t="s">
        <v>17</v>
      </c>
      <c r="O1944" t="s">
        <v>18</v>
      </c>
    </row>
    <row r="1945" spans="1:15" x14ac:dyDescent="0.45">
      <c r="A1945">
        <v>94705706</v>
      </c>
      <c r="B1945" s="4">
        <v>43940</v>
      </c>
      <c r="C1945">
        <v>1089428</v>
      </c>
      <c r="D1945">
        <v>13699</v>
      </c>
      <c r="E1945" t="s">
        <v>223</v>
      </c>
      <c r="F1945" t="s">
        <v>152</v>
      </c>
      <c r="G1945" t="s">
        <v>155</v>
      </c>
      <c r="H1945">
        <v>2</v>
      </c>
      <c r="I1945" s="5">
        <v>119.31932773109244</v>
      </c>
      <c r="J1945" s="5">
        <f t="shared" si="30"/>
        <v>238.63865546218489</v>
      </c>
      <c r="K1945" s="6">
        <v>16727</v>
      </c>
      <c r="L1945" s="6" t="s">
        <v>21</v>
      </c>
      <c r="M1945" s="6" t="s">
        <v>31</v>
      </c>
      <c r="N1945" t="s">
        <v>15</v>
      </c>
      <c r="O1945" t="s">
        <v>26</v>
      </c>
    </row>
    <row r="1946" spans="1:15" x14ac:dyDescent="0.45">
      <c r="A1946">
        <v>35997058</v>
      </c>
      <c r="B1946" s="4">
        <v>43940</v>
      </c>
      <c r="C1946">
        <v>1235401</v>
      </c>
      <c r="D1946">
        <v>12899</v>
      </c>
      <c r="E1946" t="s">
        <v>177</v>
      </c>
      <c r="F1946" t="s">
        <v>151</v>
      </c>
      <c r="G1946" t="s">
        <v>155</v>
      </c>
      <c r="H1946">
        <v>1</v>
      </c>
      <c r="I1946" s="5">
        <v>268.05882352941177</v>
      </c>
      <c r="J1946" s="5">
        <f t="shared" si="30"/>
        <v>268.05882352941177</v>
      </c>
      <c r="K1946" s="6">
        <v>78267</v>
      </c>
      <c r="L1946" s="6" t="s">
        <v>13</v>
      </c>
      <c r="M1946" s="6" t="s">
        <v>14</v>
      </c>
      <c r="N1946" t="s">
        <v>23</v>
      </c>
      <c r="O1946" t="s">
        <v>16</v>
      </c>
    </row>
    <row r="1947" spans="1:15" x14ac:dyDescent="0.45">
      <c r="A1947">
        <v>61865389</v>
      </c>
      <c r="B1947" s="4">
        <v>43940</v>
      </c>
      <c r="C1947">
        <v>9209617</v>
      </c>
      <c r="D1947">
        <v>12725</v>
      </c>
      <c r="E1947" t="s">
        <v>220</v>
      </c>
      <c r="F1947" t="s">
        <v>151</v>
      </c>
      <c r="G1947" t="s">
        <v>154</v>
      </c>
      <c r="H1947">
        <v>3</v>
      </c>
      <c r="I1947" s="5">
        <v>263.85714285714289</v>
      </c>
      <c r="J1947" s="5">
        <f t="shared" si="30"/>
        <v>791.57142857142867</v>
      </c>
      <c r="K1947" s="6">
        <v>99947</v>
      </c>
      <c r="L1947" s="6" t="s">
        <v>21</v>
      </c>
      <c r="M1947" s="6" t="s">
        <v>22</v>
      </c>
      <c r="N1947" t="s">
        <v>32</v>
      </c>
      <c r="O1947" t="s">
        <v>16</v>
      </c>
    </row>
    <row r="1948" spans="1:15" x14ac:dyDescent="0.45">
      <c r="A1948">
        <v>35997058</v>
      </c>
      <c r="B1948" s="4">
        <v>43940</v>
      </c>
      <c r="C1948">
        <v>1235401</v>
      </c>
      <c r="D1948">
        <v>10198</v>
      </c>
      <c r="E1948" t="s">
        <v>222</v>
      </c>
      <c r="F1948" t="s">
        <v>174</v>
      </c>
      <c r="G1948" t="s">
        <v>155</v>
      </c>
      <c r="H1948">
        <v>2</v>
      </c>
      <c r="I1948" s="5">
        <v>130.24369747899161</v>
      </c>
      <c r="J1948" s="5">
        <f t="shared" si="30"/>
        <v>260.48739495798321</v>
      </c>
      <c r="K1948" s="6">
        <v>78267</v>
      </c>
      <c r="L1948" s="6" t="s">
        <v>13</v>
      </c>
      <c r="M1948" s="6" t="s">
        <v>14</v>
      </c>
      <c r="N1948" t="s">
        <v>23</v>
      </c>
      <c r="O1948" t="s">
        <v>16</v>
      </c>
    </row>
    <row r="1949" spans="1:15" x14ac:dyDescent="0.45">
      <c r="A1949">
        <v>35997058</v>
      </c>
      <c r="B1949" s="4">
        <v>43940</v>
      </c>
      <c r="C1949">
        <v>1235401</v>
      </c>
      <c r="D1949">
        <v>11431</v>
      </c>
      <c r="E1949" t="s">
        <v>209</v>
      </c>
      <c r="F1949" t="s">
        <v>150</v>
      </c>
      <c r="G1949" t="s">
        <v>155</v>
      </c>
      <c r="H1949">
        <v>2</v>
      </c>
      <c r="I1949" s="5">
        <v>63.857142857142854</v>
      </c>
      <c r="J1949" s="5">
        <f t="shared" si="30"/>
        <v>127.71428571428571</v>
      </c>
      <c r="K1949" s="6">
        <v>78267</v>
      </c>
      <c r="L1949" s="6" t="s">
        <v>13</v>
      </c>
      <c r="M1949" s="6" t="s">
        <v>14</v>
      </c>
      <c r="N1949" t="s">
        <v>23</v>
      </c>
      <c r="O1949" t="s">
        <v>16</v>
      </c>
    </row>
    <row r="1950" spans="1:15" x14ac:dyDescent="0.45">
      <c r="A1950">
        <v>58115945</v>
      </c>
      <c r="B1950" s="4">
        <v>43939</v>
      </c>
      <c r="C1950">
        <v>5115581</v>
      </c>
      <c r="D1950">
        <v>10561</v>
      </c>
      <c r="E1950" t="s">
        <v>194</v>
      </c>
      <c r="F1950" t="s">
        <v>174</v>
      </c>
      <c r="G1950" t="s">
        <v>154</v>
      </c>
      <c r="H1950">
        <v>2</v>
      </c>
      <c r="I1950" s="5">
        <v>133.60504201680675</v>
      </c>
      <c r="J1950" s="5">
        <f t="shared" si="30"/>
        <v>267.2100840336135</v>
      </c>
      <c r="K1950" s="6">
        <v>25524</v>
      </c>
      <c r="L1950" s="6" t="s">
        <v>19</v>
      </c>
      <c r="M1950" s="6" t="s">
        <v>34</v>
      </c>
      <c r="N1950" t="s">
        <v>32</v>
      </c>
      <c r="O1950" t="s">
        <v>16</v>
      </c>
    </row>
    <row r="1951" spans="1:15" x14ac:dyDescent="0.45">
      <c r="A1951">
        <v>13175187</v>
      </c>
      <c r="B1951" s="4">
        <v>43939</v>
      </c>
      <c r="C1951">
        <v>1666917</v>
      </c>
      <c r="D1951">
        <v>10198</v>
      </c>
      <c r="E1951" t="s">
        <v>222</v>
      </c>
      <c r="F1951" t="s">
        <v>174</v>
      </c>
      <c r="G1951" t="s">
        <v>155</v>
      </c>
      <c r="H1951">
        <v>2</v>
      </c>
      <c r="I1951" s="5">
        <v>130.24369747899161</v>
      </c>
      <c r="J1951" s="5">
        <f t="shared" si="30"/>
        <v>260.48739495798321</v>
      </c>
      <c r="K1951" s="6">
        <v>89269</v>
      </c>
      <c r="L1951" s="6" t="s">
        <v>13</v>
      </c>
      <c r="M1951" s="6" t="s">
        <v>27</v>
      </c>
      <c r="N1951" t="s">
        <v>32</v>
      </c>
      <c r="O1951" t="s">
        <v>16</v>
      </c>
    </row>
    <row r="1952" spans="1:15" x14ac:dyDescent="0.45">
      <c r="A1952">
        <v>69750249</v>
      </c>
      <c r="B1952" s="4">
        <v>43938</v>
      </c>
      <c r="C1952">
        <v>2325107</v>
      </c>
      <c r="D1952">
        <v>11040</v>
      </c>
      <c r="E1952" t="s">
        <v>191</v>
      </c>
      <c r="F1952" t="s">
        <v>150</v>
      </c>
      <c r="G1952" t="s">
        <v>155</v>
      </c>
      <c r="H1952">
        <v>2</v>
      </c>
      <c r="I1952" s="5">
        <v>65.537815126050418</v>
      </c>
      <c r="J1952" s="5">
        <f t="shared" si="30"/>
        <v>131.07563025210084</v>
      </c>
      <c r="K1952" s="6">
        <v>99752</v>
      </c>
      <c r="L1952" s="6" t="s">
        <v>21</v>
      </c>
      <c r="M1952" s="6" t="s">
        <v>22</v>
      </c>
      <c r="N1952" t="s">
        <v>32</v>
      </c>
      <c r="O1952" t="s">
        <v>18</v>
      </c>
    </row>
    <row r="1953" spans="1:15" x14ac:dyDescent="0.45">
      <c r="A1953">
        <v>60295158</v>
      </c>
      <c r="B1953" s="4">
        <v>43938</v>
      </c>
      <c r="C1953">
        <v>9194933</v>
      </c>
      <c r="D1953">
        <v>10198</v>
      </c>
      <c r="E1953" t="s">
        <v>222</v>
      </c>
      <c r="F1953" t="s">
        <v>174</v>
      </c>
      <c r="G1953" t="s">
        <v>155</v>
      </c>
      <c r="H1953">
        <v>2</v>
      </c>
      <c r="I1953" s="5">
        <v>130.24369747899161</v>
      </c>
      <c r="J1953" s="5">
        <f t="shared" si="30"/>
        <v>260.48739495798321</v>
      </c>
      <c r="K1953" s="6">
        <v>37412</v>
      </c>
      <c r="L1953" s="6" t="s">
        <v>19</v>
      </c>
      <c r="M1953" s="6" t="s">
        <v>20</v>
      </c>
      <c r="N1953" t="s">
        <v>17</v>
      </c>
      <c r="O1953" t="s">
        <v>16</v>
      </c>
    </row>
    <row r="1954" spans="1:15" x14ac:dyDescent="0.45">
      <c r="A1954">
        <v>60295158</v>
      </c>
      <c r="B1954" s="4">
        <v>43938</v>
      </c>
      <c r="C1954">
        <v>9194933</v>
      </c>
      <c r="D1954">
        <v>10538</v>
      </c>
      <c r="E1954" t="s">
        <v>226</v>
      </c>
      <c r="F1954" t="s">
        <v>174</v>
      </c>
      <c r="G1954" t="s">
        <v>154</v>
      </c>
      <c r="H1954">
        <v>2</v>
      </c>
      <c r="I1954" s="5">
        <v>130.24369747899161</v>
      </c>
      <c r="J1954" s="5">
        <f t="shared" si="30"/>
        <v>260.48739495798321</v>
      </c>
      <c r="K1954" s="6">
        <v>37412</v>
      </c>
      <c r="L1954" s="6" t="s">
        <v>19</v>
      </c>
      <c r="M1954" s="6" t="s">
        <v>20</v>
      </c>
      <c r="N1954" t="s">
        <v>17</v>
      </c>
      <c r="O1954" t="s">
        <v>16</v>
      </c>
    </row>
    <row r="1955" spans="1:15" x14ac:dyDescent="0.45">
      <c r="A1955">
        <v>60295158</v>
      </c>
      <c r="B1955" s="4">
        <v>43938</v>
      </c>
      <c r="C1955">
        <v>9194933</v>
      </c>
      <c r="D1955">
        <v>13111</v>
      </c>
      <c r="E1955" t="s">
        <v>178</v>
      </c>
      <c r="F1955" t="s">
        <v>152</v>
      </c>
      <c r="G1955" t="s">
        <v>155</v>
      </c>
      <c r="H1955">
        <v>2</v>
      </c>
      <c r="I1955" s="5">
        <v>113.43697478991598</v>
      </c>
      <c r="J1955" s="5">
        <f t="shared" si="30"/>
        <v>226.87394957983196</v>
      </c>
      <c r="K1955" s="6">
        <v>37412</v>
      </c>
      <c r="L1955" s="6" t="s">
        <v>19</v>
      </c>
      <c r="M1955" s="6" t="s">
        <v>20</v>
      </c>
      <c r="N1955" t="s">
        <v>17</v>
      </c>
      <c r="O1955" t="s">
        <v>16</v>
      </c>
    </row>
    <row r="1956" spans="1:15" x14ac:dyDescent="0.45">
      <c r="A1956">
        <v>39288178</v>
      </c>
      <c r="B1956" s="4">
        <v>43938</v>
      </c>
      <c r="C1956">
        <v>1170884</v>
      </c>
      <c r="D1956">
        <v>13685</v>
      </c>
      <c r="E1956" t="s">
        <v>181</v>
      </c>
      <c r="F1956" t="s">
        <v>152</v>
      </c>
      <c r="G1956" t="s">
        <v>155</v>
      </c>
      <c r="H1956">
        <v>2</v>
      </c>
      <c r="I1956" s="5">
        <v>122.68067226890757</v>
      </c>
      <c r="J1956" s="5">
        <f t="shared" si="30"/>
        <v>245.36134453781514</v>
      </c>
      <c r="K1956" s="6">
        <v>71277</v>
      </c>
      <c r="L1956" s="6" t="s">
        <v>13</v>
      </c>
      <c r="M1956" s="6" t="s">
        <v>14</v>
      </c>
      <c r="N1956" t="s">
        <v>32</v>
      </c>
      <c r="O1956" t="s">
        <v>16</v>
      </c>
    </row>
    <row r="1957" spans="1:15" x14ac:dyDescent="0.45">
      <c r="A1957">
        <v>85270187</v>
      </c>
      <c r="B1957" s="4">
        <v>43937</v>
      </c>
      <c r="C1957">
        <v>7027901</v>
      </c>
      <c r="D1957">
        <v>10561</v>
      </c>
      <c r="E1957" t="s">
        <v>194</v>
      </c>
      <c r="F1957" t="s">
        <v>174</v>
      </c>
      <c r="G1957" t="s">
        <v>154</v>
      </c>
      <c r="H1957">
        <v>3</v>
      </c>
      <c r="I1957" s="5">
        <v>133.60504201680675</v>
      </c>
      <c r="J1957" s="5">
        <f t="shared" si="30"/>
        <v>400.81512605042025</v>
      </c>
      <c r="K1957" s="6">
        <v>97688</v>
      </c>
      <c r="L1957" s="6" t="s">
        <v>13</v>
      </c>
      <c r="M1957" s="6" t="s">
        <v>27</v>
      </c>
      <c r="N1957" t="s">
        <v>32</v>
      </c>
      <c r="O1957" t="s">
        <v>18</v>
      </c>
    </row>
    <row r="1958" spans="1:15" x14ac:dyDescent="0.45">
      <c r="A1958">
        <v>86698890</v>
      </c>
      <c r="B1958" s="4">
        <v>43936</v>
      </c>
      <c r="C1958">
        <v>6682193</v>
      </c>
      <c r="D1958">
        <v>11156</v>
      </c>
      <c r="E1958" t="s">
        <v>193</v>
      </c>
      <c r="F1958" t="s">
        <v>150</v>
      </c>
      <c r="G1958" t="s">
        <v>154</v>
      </c>
      <c r="H1958">
        <v>3</v>
      </c>
      <c r="I1958" s="5">
        <v>74.78151260504201</v>
      </c>
      <c r="J1958" s="5">
        <f t="shared" si="30"/>
        <v>224.34453781512605</v>
      </c>
      <c r="K1958" s="6">
        <v>57548</v>
      </c>
      <c r="L1958" s="6" t="s">
        <v>28</v>
      </c>
      <c r="M1958" s="6" t="s">
        <v>36</v>
      </c>
      <c r="N1958" t="s">
        <v>35</v>
      </c>
      <c r="O1958" t="s">
        <v>18</v>
      </c>
    </row>
    <row r="1959" spans="1:15" x14ac:dyDescent="0.45">
      <c r="A1959">
        <v>86698890</v>
      </c>
      <c r="B1959" s="4">
        <v>43936</v>
      </c>
      <c r="C1959">
        <v>6682193</v>
      </c>
      <c r="D1959">
        <v>11733</v>
      </c>
      <c r="E1959" t="s">
        <v>182</v>
      </c>
      <c r="F1959" t="s">
        <v>150</v>
      </c>
      <c r="G1959" t="s">
        <v>155</v>
      </c>
      <c r="H1959">
        <v>3</v>
      </c>
      <c r="I1959" s="5">
        <v>73.100840336134453</v>
      </c>
      <c r="J1959" s="5">
        <f t="shared" si="30"/>
        <v>219.30252100840335</v>
      </c>
      <c r="K1959" s="6">
        <v>57548</v>
      </c>
      <c r="L1959" s="6" t="s">
        <v>28</v>
      </c>
      <c r="M1959" s="6" t="s">
        <v>36</v>
      </c>
      <c r="N1959" t="s">
        <v>35</v>
      </c>
      <c r="O1959" t="s">
        <v>18</v>
      </c>
    </row>
    <row r="1960" spans="1:15" x14ac:dyDescent="0.45">
      <c r="A1960">
        <v>86698890</v>
      </c>
      <c r="B1960" s="4">
        <v>43936</v>
      </c>
      <c r="C1960">
        <v>6682193</v>
      </c>
      <c r="D1960">
        <v>13583</v>
      </c>
      <c r="E1960" t="s">
        <v>184</v>
      </c>
      <c r="F1960" t="s">
        <v>152</v>
      </c>
      <c r="G1960" t="s">
        <v>154</v>
      </c>
      <c r="H1960">
        <v>3</v>
      </c>
      <c r="I1960" s="5">
        <v>110.07563025210085</v>
      </c>
      <c r="J1960" s="5">
        <f t="shared" si="30"/>
        <v>330.22689075630257</v>
      </c>
      <c r="K1960" s="6">
        <v>57548</v>
      </c>
      <c r="L1960" s="6" t="s">
        <v>28</v>
      </c>
      <c r="M1960" s="6" t="s">
        <v>36</v>
      </c>
      <c r="N1960" t="s">
        <v>35</v>
      </c>
      <c r="O1960" t="s">
        <v>18</v>
      </c>
    </row>
    <row r="1961" spans="1:15" x14ac:dyDescent="0.45">
      <c r="A1961">
        <v>84564084</v>
      </c>
      <c r="B1961" s="4">
        <v>43936</v>
      </c>
      <c r="C1961">
        <v>2490451</v>
      </c>
      <c r="D1961">
        <v>12710</v>
      </c>
      <c r="E1961" t="s">
        <v>228</v>
      </c>
      <c r="F1961" t="s">
        <v>151</v>
      </c>
      <c r="G1961" t="s">
        <v>155</v>
      </c>
      <c r="H1961">
        <v>3</v>
      </c>
      <c r="I1961" s="5">
        <v>259.65546218487395</v>
      </c>
      <c r="J1961" s="5">
        <f t="shared" si="30"/>
        <v>778.96638655462186</v>
      </c>
      <c r="K1961" s="6">
        <v>31061</v>
      </c>
      <c r="L1961" s="6" t="s">
        <v>19</v>
      </c>
      <c r="M1961" s="6" t="s">
        <v>20</v>
      </c>
      <c r="N1961" t="s">
        <v>17</v>
      </c>
      <c r="O1961" t="s">
        <v>18</v>
      </c>
    </row>
    <row r="1962" spans="1:15" x14ac:dyDescent="0.45">
      <c r="A1962">
        <v>84564084</v>
      </c>
      <c r="B1962" s="4">
        <v>43936</v>
      </c>
      <c r="C1962">
        <v>2490451</v>
      </c>
      <c r="D1962">
        <v>13685</v>
      </c>
      <c r="E1962" t="s">
        <v>181</v>
      </c>
      <c r="F1962" t="s">
        <v>152</v>
      </c>
      <c r="G1962" t="s">
        <v>155</v>
      </c>
      <c r="H1962">
        <v>3</v>
      </c>
      <c r="I1962" s="5">
        <v>122.68067226890757</v>
      </c>
      <c r="J1962" s="5">
        <f t="shared" si="30"/>
        <v>368.0420168067227</v>
      </c>
      <c r="K1962" s="6">
        <v>31061</v>
      </c>
      <c r="L1962" s="6" t="s">
        <v>19</v>
      </c>
      <c r="M1962" s="6" t="s">
        <v>20</v>
      </c>
      <c r="N1962" t="s">
        <v>17</v>
      </c>
      <c r="O1962" t="s">
        <v>18</v>
      </c>
    </row>
    <row r="1963" spans="1:15" x14ac:dyDescent="0.45">
      <c r="A1963">
        <v>78370146</v>
      </c>
      <c r="B1963" s="4">
        <v>43936</v>
      </c>
      <c r="C1963">
        <v>8728177</v>
      </c>
      <c r="D1963">
        <v>10722</v>
      </c>
      <c r="E1963" t="s">
        <v>192</v>
      </c>
      <c r="F1963" t="s">
        <v>174</v>
      </c>
      <c r="G1963" t="s">
        <v>154</v>
      </c>
      <c r="H1963">
        <v>2</v>
      </c>
      <c r="I1963" s="5">
        <v>136.96638655462186</v>
      </c>
      <c r="J1963" s="5">
        <f t="shared" si="30"/>
        <v>273.93277310924373</v>
      </c>
      <c r="K1963" s="6">
        <v>63486</v>
      </c>
      <c r="L1963" s="6" t="s">
        <v>28</v>
      </c>
      <c r="M1963" s="6" t="s">
        <v>39</v>
      </c>
      <c r="N1963" t="s">
        <v>35</v>
      </c>
      <c r="O1963" t="s">
        <v>18</v>
      </c>
    </row>
    <row r="1964" spans="1:15" x14ac:dyDescent="0.45">
      <c r="A1964">
        <v>78370146</v>
      </c>
      <c r="B1964" s="4">
        <v>43936</v>
      </c>
      <c r="C1964">
        <v>8728177</v>
      </c>
      <c r="D1964">
        <v>13320</v>
      </c>
      <c r="E1964" t="s">
        <v>225</v>
      </c>
      <c r="F1964" t="s">
        <v>152</v>
      </c>
      <c r="G1964" t="s">
        <v>154</v>
      </c>
      <c r="H1964">
        <v>3</v>
      </c>
      <c r="I1964" s="5">
        <v>110.07563025210085</v>
      </c>
      <c r="J1964" s="5">
        <f t="shared" si="30"/>
        <v>330.22689075630257</v>
      </c>
      <c r="K1964" s="6">
        <v>63486</v>
      </c>
      <c r="L1964" s="6" t="s">
        <v>28</v>
      </c>
      <c r="M1964" s="6" t="s">
        <v>39</v>
      </c>
      <c r="N1964" t="s">
        <v>35</v>
      </c>
      <c r="O1964" t="s">
        <v>18</v>
      </c>
    </row>
    <row r="1965" spans="1:15" x14ac:dyDescent="0.45">
      <c r="A1965">
        <v>78370146</v>
      </c>
      <c r="B1965" s="4">
        <v>43936</v>
      </c>
      <c r="C1965">
        <v>8728177</v>
      </c>
      <c r="D1965">
        <v>13405</v>
      </c>
      <c r="E1965" t="s">
        <v>221</v>
      </c>
      <c r="F1965" t="s">
        <v>152</v>
      </c>
      <c r="G1965" t="s">
        <v>155</v>
      </c>
      <c r="H1965">
        <v>3</v>
      </c>
      <c r="I1965" s="5">
        <v>116.79831932773111</v>
      </c>
      <c r="J1965" s="5">
        <f t="shared" si="30"/>
        <v>350.39495798319331</v>
      </c>
      <c r="K1965" s="6">
        <v>63486</v>
      </c>
      <c r="L1965" s="6" t="s">
        <v>28</v>
      </c>
      <c r="M1965" s="6" t="s">
        <v>39</v>
      </c>
      <c r="N1965" t="s">
        <v>35</v>
      </c>
      <c r="O1965" t="s">
        <v>18</v>
      </c>
    </row>
    <row r="1966" spans="1:15" x14ac:dyDescent="0.45">
      <c r="A1966">
        <v>50159570</v>
      </c>
      <c r="B1966" s="4">
        <v>43936</v>
      </c>
      <c r="C1966">
        <v>6185989</v>
      </c>
      <c r="D1966">
        <v>10352</v>
      </c>
      <c r="E1966" t="s">
        <v>199</v>
      </c>
      <c r="F1966" t="s">
        <v>174</v>
      </c>
      <c r="G1966" t="s">
        <v>154</v>
      </c>
      <c r="H1966">
        <v>2</v>
      </c>
      <c r="I1966" s="5">
        <v>127.72268907563027</v>
      </c>
      <c r="J1966" s="5">
        <f t="shared" si="30"/>
        <v>255.44537815126054</v>
      </c>
      <c r="K1966" s="6">
        <v>39576</v>
      </c>
      <c r="L1966" s="6" t="s">
        <v>21</v>
      </c>
      <c r="M1966" s="6" t="s">
        <v>33</v>
      </c>
      <c r="N1966" t="s">
        <v>15</v>
      </c>
      <c r="O1966" t="s">
        <v>16</v>
      </c>
    </row>
    <row r="1967" spans="1:15" x14ac:dyDescent="0.45">
      <c r="A1967">
        <v>50159570</v>
      </c>
      <c r="B1967" s="4">
        <v>43936</v>
      </c>
      <c r="C1967">
        <v>6185989</v>
      </c>
      <c r="D1967">
        <v>11036</v>
      </c>
      <c r="E1967" t="s">
        <v>227</v>
      </c>
      <c r="F1967" t="s">
        <v>150</v>
      </c>
      <c r="G1967" t="s">
        <v>155</v>
      </c>
      <c r="H1967">
        <v>3</v>
      </c>
      <c r="I1967" s="5">
        <v>68.058823529411768</v>
      </c>
      <c r="J1967" s="5">
        <f t="shared" si="30"/>
        <v>204.1764705882353</v>
      </c>
      <c r="K1967" s="6">
        <v>39576</v>
      </c>
      <c r="L1967" s="6" t="s">
        <v>21</v>
      </c>
      <c r="M1967" s="6" t="s">
        <v>33</v>
      </c>
      <c r="N1967" t="s">
        <v>15</v>
      </c>
      <c r="O1967" t="s">
        <v>16</v>
      </c>
    </row>
    <row r="1968" spans="1:15" x14ac:dyDescent="0.45">
      <c r="A1968">
        <v>50159570</v>
      </c>
      <c r="B1968" s="4">
        <v>43936</v>
      </c>
      <c r="C1968">
        <v>6185989</v>
      </c>
      <c r="D1968">
        <v>11777</v>
      </c>
      <c r="E1968" t="s">
        <v>175</v>
      </c>
      <c r="F1968" t="s">
        <v>150</v>
      </c>
      <c r="G1968" t="s">
        <v>154</v>
      </c>
      <c r="H1968">
        <v>2</v>
      </c>
      <c r="I1968" s="5">
        <v>63.016806722689076</v>
      </c>
      <c r="J1968" s="5">
        <f t="shared" si="30"/>
        <v>126.03361344537815</v>
      </c>
      <c r="K1968" s="6">
        <v>39576</v>
      </c>
      <c r="L1968" s="6" t="s">
        <v>21</v>
      </c>
      <c r="M1968" s="6" t="s">
        <v>33</v>
      </c>
      <c r="N1968" t="s">
        <v>15</v>
      </c>
      <c r="O1968" t="s">
        <v>16</v>
      </c>
    </row>
    <row r="1969" spans="1:15" x14ac:dyDescent="0.45">
      <c r="A1969">
        <v>47441522</v>
      </c>
      <c r="B1969" s="4">
        <v>43936</v>
      </c>
      <c r="C1969">
        <v>8653321</v>
      </c>
      <c r="D1969">
        <v>10339</v>
      </c>
      <c r="E1969" t="s">
        <v>208</v>
      </c>
      <c r="F1969" t="s">
        <v>174</v>
      </c>
      <c r="G1969" t="s">
        <v>155</v>
      </c>
      <c r="H1969">
        <v>2</v>
      </c>
      <c r="I1969" s="5">
        <v>130.24369747899161</v>
      </c>
      <c r="J1969" s="5">
        <f t="shared" si="30"/>
        <v>260.48739495798321</v>
      </c>
      <c r="K1969" s="6">
        <v>51373</v>
      </c>
      <c r="L1969" s="6" t="s">
        <v>28</v>
      </c>
      <c r="M1969" s="6" t="s">
        <v>29</v>
      </c>
      <c r="N1969" t="s">
        <v>17</v>
      </c>
      <c r="O1969" t="s">
        <v>16</v>
      </c>
    </row>
    <row r="1970" spans="1:15" x14ac:dyDescent="0.45">
      <c r="A1970">
        <v>47441522</v>
      </c>
      <c r="B1970" s="4">
        <v>43936</v>
      </c>
      <c r="C1970">
        <v>8653321</v>
      </c>
      <c r="D1970">
        <v>11561</v>
      </c>
      <c r="E1970" t="s">
        <v>187</v>
      </c>
      <c r="F1970" t="s">
        <v>150</v>
      </c>
      <c r="G1970" t="s">
        <v>154</v>
      </c>
      <c r="H1970">
        <v>2</v>
      </c>
      <c r="I1970" s="5">
        <v>66.378151260504197</v>
      </c>
      <c r="J1970" s="5">
        <f t="shared" si="30"/>
        <v>132.75630252100839</v>
      </c>
      <c r="K1970" s="6">
        <v>51373</v>
      </c>
      <c r="L1970" s="6" t="s">
        <v>28</v>
      </c>
      <c r="M1970" s="6" t="s">
        <v>29</v>
      </c>
      <c r="N1970" t="s">
        <v>17</v>
      </c>
      <c r="O1970" t="s">
        <v>16</v>
      </c>
    </row>
    <row r="1971" spans="1:15" x14ac:dyDescent="0.45">
      <c r="A1971">
        <v>47441522</v>
      </c>
      <c r="B1971" s="4">
        <v>43936</v>
      </c>
      <c r="C1971">
        <v>8653321</v>
      </c>
      <c r="D1971">
        <v>12430</v>
      </c>
      <c r="E1971" t="s">
        <v>186</v>
      </c>
      <c r="F1971" t="s">
        <v>151</v>
      </c>
      <c r="G1971" t="s">
        <v>155</v>
      </c>
      <c r="H1971">
        <v>2</v>
      </c>
      <c r="I1971" s="5">
        <v>256.29411764705884</v>
      </c>
      <c r="J1971" s="5">
        <f t="shared" si="30"/>
        <v>512.58823529411768</v>
      </c>
      <c r="K1971" s="6">
        <v>51373</v>
      </c>
      <c r="L1971" s="6" t="s">
        <v>28</v>
      </c>
      <c r="M1971" s="6" t="s">
        <v>29</v>
      </c>
      <c r="N1971" t="s">
        <v>17</v>
      </c>
      <c r="O1971" t="s">
        <v>16</v>
      </c>
    </row>
    <row r="1972" spans="1:15" x14ac:dyDescent="0.45">
      <c r="A1972">
        <v>91315338</v>
      </c>
      <c r="B1972" s="4">
        <v>43935</v>
      </c>
      <c r="C1972">
        <v>1395608</v>
      </c>
      <c r="D1972">
        <v>11175</v>
      </c>
      <c r="E1972" t="s">
        <v>229</v>
      </c>
      <c r="F1972" t="s">
        <v>150</v>
      </c>
      <c r="G1972" t="s">
        <v>155</v>
      </c>
      <c r="H1972">
        <v>2</v>
      </c>
      <c r="I1972" s="5">
        <v>71.420168067226896</v>
      </c>
      <c r="J1972" s="5">
        <f t="shared" si="30"/>
        <v>142.84033613445379</v>
      </c>
      <c r="K1972" s="6" t="s">
        <v>37</v>
      </c>
      <c r="L1972" s="6" t="s">
        <v>21</v>
      </c>
      <c r="M1972" s="6" t="s">
        <v>25</v>
      </c>
      <c r="N1972" t="s">
        <v>23</v>
      </c>
      <c r="O1972" t="s">
        <v>26</v>
      </c>
    </row>
    <row r="1973" spans="1:15" x14ac:dyDescent="0.45">
      <c r="A1973">
        <v>89449891</v>
      </c>
      <c r="B1973" s="4">
        <v>43935</v>
      </c>
      <c r="C1973">
        <v>1398002</v>
      </c>
      <c r="D1973">
        <v>10828</v>
      </c>
      <c r="E1973" t="s">
        <v>190</v>
      </c>
      <c r="F1973" t="s">
        <v>174</v>
      </c>
      <c r="G1973" t="s">
        <v>154</v>
      </c>
      <c r="H1973">
        <v>2</v>
      </c>
      <c r="I1973" s="5">
        <v>136.96638655462186</v>
      </c>
      <c r="J1973" s="5">
        <f t="shared" si="30"/>
        <v>273.93277310924373</v>
      </c>
      <c r="K1973" s="6">
        <v>26382</v>
      </c>
      <c r="L1973" s="6" t="s">
        <v>19</v>
      </c>
      <c r="M1973" s="6" t="s">
        <v>20</v>
      </c>
      <c r="N1973" t="s">
        <v>32</v>
      </c>
      <c r="O1973" t="s">
        <v>30</v>
      </c>
    </row>
    <row r="1974" spans="1:15" x14ac:dyDescent="0.45">
      <c r="A1974">
        <v>89449891</v>
      </c>
      <c r="B1974" s="4">
        <v>43935</v>
      </c>
      <c r="C1974">
        <v>1398002</v>
      </c>
      <c r="D1974">
        <v>11036</v>
      </c>
      <c r="E1974" t="s">
        <v>227</v>
      </c>
      <c r="F1974" t="s">
        <v>150</v>
      </c>
      <c r="G1974" t="s">
        <v>155</v>
      </c>
      <c r="H1974">
        <v>3</v>
      </c>
      <c r="I1974" s="5">
        <v>68.058823529411768</v>
      </c>
      <c r="J1974" s="5">
        <f t="shared" si="30"/>
        <v>204.1764705882353</v>
      </c>
      <c r="K1974" s="6">
        <v>26382</v>
      </c>
      <c r="L1974" s="6" t="s">
        <v>19</v>
      </c>
      <c r="M1974" s="6" t="s">
        <v>20</v>
      </c>
      <c r="N1974" t="s">
        <v>32</v>
      </c>
      <c r="O1974" t="s">
        <v>30</v>
      </c>
    </row>
    <row r="1975" spans="1:15" x14ac:dyDescent="0.45">
      <c r="A1975">
        <v>89449891</v>
      </c>
      <c r="B1975" s="4">
        <v>43935</v>
      </c>
      <c r="C1975">
        <v>1398002</v>
      </c>
      <c r="D1975">
        <v>12430</v>
      </c>
      <c r="E1975" t="s">
        <v>186</v>
      </c>
      <c r="F1975" t="s">
        <v>151</v>
      </c>
      <c r="G1975" t="s">
        <v>155</v>
      </c>
      <c r="H1975">
        <v>2</v>
      </c>
      <c r="I1975" s="5">
        <v>256.29411764705884</v>
      </c>
      <c r="J1975" s="5">
        <f t="shared" si="30"/>
        <v>512.58823529411768</v>
      </c>
      <c r="K1975" s="6">
        <v>26382</v>
      </c>
      <c r="L1975" s="6" t="s">
        <v>19</v>
      </c>
      <c r="M1975" s="6" t="s">
        <v>20</v>
      </c>
      <c r="N1975" t="s">
        <v>32</v>
      </c>
      <c r="O1975" t="s">
        <v>30</v>
      </c>
    </row>
    <row r="1976" spans="1:15" x14ac:dyDescent="0.45">
      <c r="A1976">
        <v>89449891</v>
      </c>
      <c r="B1976" s="4">
        <v>43935</v>
      </c>
      <c r="C1976">
        <v>1398002</v>
      </c>
      <c r="D1976">
        <v>13337</v>
      </c>
      <c r="E1976" t="s">
        <v>198</v>
      </c>
      <c r="F1976" t="s">
        <v>152</v>
      </c>
      <c r="G1976" t="s">
        <v>154</v>
      </c>
      <c r="H1976">
        <v>2</v>
      </c>
      <c r="I1976" s="5">
        <v>118.47899159663866</v>
      </c>
      <c r="J1976" s="5">
        <f t="shared" si="30"/>
        <v>236.95798319327733</v>
      </c>
      <c r="K1976" s="6">
        <v>26382</v>
      </c>
      <c r="L1976" s="6" t="s">
        <v>19</v>
      </c>
      <c r="M1976" s="6" t="s">
        <v>20</v>
      </c>
      <c r="N1976" t="s">
        <v>32</v>
      </c>
      <c r="O1976" t="s">
        <v>30</v>
      </c>
    </row>
    <row r="1977" spans="1:15" x14ac:dyDescent="0.45">
      <c r="A1977">
        <v>89449891</v>
      </c>
      <c r="B1977" s="4">
        <v>43935</v>
      </c>
      <c r="C1977">
        <v>1398002</v>
      </c>
      <c r="D1977">
        <v>13337</v>
      </c>
      <c r="E1977" t="s">
        <v>198</v>
      </c>
      <c r="F1977" t="s">
        <v>152</v>
      </c>
      <c r="G1977" t="s">
        <v>154</v>
      </c>
      <c r="H1977">
        <v>3</v>
      </c>
      <c r="I1977" s="5">
        <v>118.47899159663866</v>
      </c>
      <c r="J1977" s="5">
        <f t="shared" si="30"/>
        <v>355.43697478991601</v>
      </c>
      <c r="K1977" s="6">
        <v>26382</v>
      </c>
      <c r="L1977" s="6" t="s">
        <v>19</v>
      </c>
      <c r="M1977" s="6" t="s">
        <v>20</v>
      </c>
      <c r="N1977" t="s">
        <v>32</v>
      </c>
      <c r="O1977" t="s">
        <v>30</v>
      </c>
    </row>
    <row r="1978" spans="1:15" x14ac:dyDescent="0.45">
      <c r="A1978">
        <v>58122502</v>
      </c>
      <c r="B1978" s="4">
        <v>43935</v>
      </c>
      <c r="C1978">
        <v>7538712</v>
      </c>
      <c r="D1978">
        <v>11036</v>
      </c>
      <c r="E1978" t="s">
        <v>227</v>
      </c>
      <c r="F1978" t="s">
        <v>150</v>
      </c>
      <c r="G1978" t="s">
        <v>155</v>
      </c>
      <c r="H1978">
        <v>3</v>
      </c>
      <c r="I1978" s="5">
        <v>68.058823529411768</v>
      </c>
      <c r="J1978" s="5">
        <f t="shared" si="30"/>
        <v>204.1764705882353</v>
      </c>
      <c r="K1978" s="6">
        <v>16359</v>
      </c>
      <c r="L1978" s="6" t="s">
        <v>21</v>
      </c>
      <c r="M1978" s="6" t="s">
        <v>31</v>
      </c>
      <c r="N1978" t="s">
        <v>15</v>
      </c>
      <c r="O1978" t="s">
        <v>16</v>
      </c>
    </row>
    <row r="1979" spans="1:15" x14ac:dyDescent="0.45">
      <c r="A1979">
        <v>58122502</v>
      </c>
      <c r="B1979" s="4">
        <v>43935</v>
      </c>
      <c r="C1979">
        <v>7538712</v>
      </c>
      <c r="D1979">
        <v>13071</v>
      </c>
      <c r="E1979" t="s">
        <v>180</v>
      </c>
      <c r="F1979" t="s">
        <v>152</v>
      </c>
      <c r="G1979" t="s">
        <v>154</v>
      </c>
      <c r="H1979">
        <v>3</v>
      </c>
      <c r="I1979" s="5">
        <v>122.68067226890757</v>
      </c>
      <c r="J1979" s="5">
        <f t="shared" si="30"/>
        <v>368.0420168067227</v>
      </c>
      <c r="K1979" s="6">
        <v>16359</v>
      </c>
      <c r="L1979" s="6" t="s">
        <v>21</v>
      </c>
      <c r="M1979" s="6" t="s">
        <v>31</v>
      </c>
      <c r="N1979" t="s">
        <v>15</v>
      </c>
      <c r="O1979" t="s">
        <v>16</v>
      </c>
    </row>
    <row r="1980" spans="1:15" x14ac:dyDescent="0.45">
      <c r="A1980">
        <v>58122502</v>
      </c>
      <c r="B1980" s="4">
        <v>43935</v>
      </c>
      <c r="C1980">
        <v>7538712</v>
      </c>
      <c r="D1980">
        <v>13071</v>
      </c>
      <c r="E1980" t="s">
        <v>180</v>
      </c>
      <c r="F1980" t="s">
        <v>152</v>
      </c>
      <c r="G1980" t="s">
        <v>154</v>
      </c>
      <c r="H1980">
        <v>2</v>
      </c>
      <c r="I1980" s="5">
        <v>122.68067226890757</v>
      </c>
      <c r="J1980" s="5">
        <f t="shared" si="30"/>
        <v>245.36134453781514</v>
      </c>
      <c r="K1980" s="6">
        <v>16359</v>
      </c>
      <c r="L1980" s="6" t="s">
        <v>21</v>
      </c>
      <c r="M1980" s="6" t="s">
        <v>31</v>
      </c>
      <c r="N1980" t="s">
        <v>15</v>
      </c>
      <c r="O1980" t="s">
        <v>16</v>
      </c>
    </row>
    <row r="1981" spans="1:15" x14ac:dyDescent="0.45">
      <c r="A1981">
        <v>20111187</v>
      </c>
      <c r="B1981" s="4">
        <v>43935</v>
      </c>
      <c r="C1981">
        <v>7215325</v>
      </c>
      <c r="D1981">
        <v>12058</v>
      </c>
      <c r="E1981" t="s">
        <v>210</v>
      </c>
      <c r="F1981" t="s">
        <v>151</v>
      </c>
      <c r="G1981" t="s">
        <v>155</v>
      </c>
      <c r="H1981">
        <v>3</v>
      </c>
      <c r="I1981" s="5">
        <v>267.218487394958</v>
      </c>
      <c r="J1981" s="5">
        <f t="shared" si="30"/>
        <v>801.65546218487407</v>
      </c>
      <c r="K1981" s="6">
        <v>18581</v>
      </c>
      <c r="L1981" s="6" t="s">
        <v>19</v>
      </c>
      <c r="M1981" s="6" t="s">
        <v>47</v>
      </c>
      <c r="N1981" t="s">
        <v>23</v>
      </c>
      <c r="O1981" t="s">
        <v>16</v>
      </c>
    </row>
    <row r="1982" spans="1:15" x14ac:dyDescent="0.45">
      <c r="A1982">
        <v>20111187</v>
      </c>
      <c r="B1982" s="4">
        <v>43935</v>
      </c>
      <c r="C1982">
        <v>7215325</v>
      </c>
      <c r="D1982">
        <v>12149</v>
      </c>
      <c r="E1982" t="s">
        <v>232</v>
      </c>
      <c r="F1982" t="s">
        <v>151</v>
      </c>
      <c r="G1982" t="s">
        <v>155</v>
      </c>
      <c r="H1982">
        <v>3</v>
      </c>
      <c r="I1982" s="5">
        <v>264.69747899159665</v>
      </c>
      <c r="J1982" s="5">
        <f t="shared" si="30"/>
        <v>794.09243697478996</v>
      </c>
      <c r="K1982" s="6">
        <v>18581</v>
      </c>
      <c r="L1982" s="6" t="s">
        <v>19</v>
      </c>
      <c r="M1982" s="6" t="s">
        <v>47</v>
      </c>
      <c r="N1982" t="s">
        <v>23</v>
      </c>
      <c r="O1982" t="s">
        <v>16</v>
      </c>
    </row>
    <row r="1983" spans="1:15" x14ac:dyDescent="0.45">
      <c r="A1983">
        <v>20111187</v>
      </c>
      <c r="B1983" s="4">
        <v>43935</v>
      </c>
      <c r="C1983">
        <v>7215325</v>
      </c>
      <c r="D1983">
        <v>13405</v>
      </c>
      <c r="E1983" t="s">
        <v>221</v>
      </c>
      <c r="F1983" t="s">
        <v>152</v>
      </c>
      <c r="G1983" t="s">
        <v>155</v>
      </c>
      <c r="H1983">
        <v>3</v>
      </c>
      <c r="I1983" s="5">
        <v>116.79831932773111</v>
      </c>
      <c r="J1983" s="5">
        <f t="shared" si="30"/>
        <v>350.39495798319331</v>
      </c>
      <c r="K1983" s="6">
        <v>18581</v>
      </c>
      <c r="L1983" s="6" t="s">
        <v>19</v>
      </c>
      <c r="M1983" s="6" t="s">
        <v>47</v>
      </c>
      <c r="N1983" t="s">
        <v>23</v>
      </c>
      <c r="O1983" t="s">
        <v>16</v>
      </c>
    </row>
    <row r="1984" spans="1:15" x14ac:dyDescent="0.45">
      <c r="A1984">
        <v>98893367</v>
      </c>
      <c r="B1984" s="4">
        <v>43934</v>
      </c>
      <c r="C1984">
        <v>8450455</v>
      </c>
      <c r="D1984">
        <v>11777</v>
      </c>
      <c r="E1984" t="s">
        <v>175</v>
      </c>
      <c r="F1984" t="s">
        <v>150</v>
      </c>
      <c r="G1984" t="s">
        <v>154</v>
      </c>
      <c r="H1984">
        <v>2</v>
      </c>
      <c r="I1984" s="5">
        <v>63.016806722689076</v>
      </c>
      <c r="J1984" s="5">
        <f t="shared" si="30"/>
        <v>126.03361344537815</v>
      </c>
      <c r="K1984" s="6">
        <v>53474</v>
      </c>
      <c r="L1984" s="6" t="s">
        <v>28</v>
      </c>
      <c r="M1984" s="6" t="s">
        <v>36</v>
      </c>
      <c r="N1984" t="s">
        <v>15</v>
      </c>
      <c r="O1984" t="s">
        <v>57</v>
      </c>
    </row>
    <row r="1985" spans="1:15" x14ac:dyDescent="0.45">
      <c r="A1985">
        <v>65340476</v>
      </c>
      <c r="B1985" s="4">
        <v>43934</v>
      </c>
      <c r="C1985">
        <v>2571611</v>
      </c>
      <c r="D1985">
        <v>11156</v>
      </c>
      <c r="E1985" t="s">
        <v>193</v>
      </c>
      <c r="F1985" t="s">
        <v>150</v>
      </c>
      <c r="G1985" t="s">
        <v>154</v>
      </c>
      <c r="H1985">
        <v>2</v>
      </c>
      <c r="I1985" s="5">
        <v>74.78151260504201</v>
      </c>
      <c r="J1985" s="5">
        <f t="shared" si="30"/>
        <v>149.56302521008402</v>
      </c>
      <c r="K1985" s="6">
        <v>67251</v>
      </c>
      <c r="L1985" s="6" t="s">
        <v>28</v>
      </c>
      <c r="M1985" s="6" t="s">
        <v>36</v>
      </c>
      <c r="N1985" t="s">
        <v>23</v>
      </c>
      <c r="O1985" t="s">
        <v>18</v>
      </c>
    </row>
    <row r="1986" spans="1:15" x14ac:dyDescent="0.45">
      <c r="A1986">
        <v>65340476</v>
      </c>
      <c r="B1986" s="4">
        <v>43934</v>
      </c>
      <c r="C1986">
        <v>2571611</v>
      </c>
      <c r="D1986">
        <v>11518</v>
      </c>
      <c r="E1986" t="s">
        <v>216</v>
      </c>
      <c r="F1986" t="s">
        <v>150</v>
      </c>
      <c r="G1986" t="s">
        <v>154</v>
      </c>
      <c r="H1986">
        <v>2</v>
      </c>
      <c r="I1986" s="5">
        <v>63.016806722689076</v>
      </c>
      <c r="J1986" s="5">
        <f t="shared" ref="J1986:J2049" si="31">H1986*I1986</f>
        <v>126.03361344537815</v>
      </c>
      <c r="K1986" s="6">
        <v>67251</v>
      </c>
      <c r="L1986" s="6" t="s">
        <v>28</v>
      </c>
      <c r="M1986" s="6" t="s">
        <v>36</v>
      </c>
      <c r="N1986" t="s">
        <v>23</v>
      </c>
      <c r="O1986" t="s">
        <v>18</v>
      </c>
    </row>
    <row r="1987" spans="1:15" x14ac:dyDescent="0.45">
      <c r="A1987">
        <v>65340476</v>
      </c>
      <c r="B1987" s="4">
        <v>43934</v>
      </c>
      <c r="C1987">
        <v>2571611</v>
      </c>
      <c r="D1987">
        <v>12551</v>
      </c>
      <c r="E1987" t="s">
        <v>217</v>
      </c>
      <c r="F1987" t="s">
        <v>151</v>
      </c>
      <c r="G1987" t="s">
        <v>154</v>
      </c>
      <c r="H1987">
        <v>2</v>
      </c>
      <c r="I1987" s="5">
        <v>259.65546218487395</v>
      </c>
      <c r="J1987" s="5">
        <f t="shared" si="31"/>
        <v>519.31092436974791</v>
      </c>
      <c r="K1987" s="6">
        <v>67251</v>
      </c>
      <c r="L1987" s="6" t="s">
        <v>28</v>
      </c>
      <c r="M1987" s="6" t="s">
        <v>36</v>
      </c>
      <c r="N1987" t="s">
        <v>23</v>
      </c>
      <c r="O1987" t="s">
        <v>18</v>
      </c>
    </row>
    <row r="1988" spans="1:15" x14ac:dyDescent="0.45">
      <c r="A1988">
        <v>65340476</v>
      </c>
      <c r="B1988" s="4">
        <v>43934</v>
      </c>
      <c r="C1988">
        <v>2571611</v>
      </c>
      <c r="D1988">
        <v>13320</v>
      </c>
      <c r="E1988" t="s">
        <v>225</v>
      </c>
      <c r="F1988" t="s">
        <v>152</v>
      </c>
      <c r="G1988" t="s">
        <v>154</v>
      </c>
      <c r="H1988">
        <v>2</v>
      </c>
      <c r="I1988" s="5">
        <v>110.07563025210085</v>
      </c>
      <c r="J1988" s="5">
        <f t="shared" si="31"/>
        <v>220.1512605042017</v>
      </c>
      <c r="K1988" s="6">
        <v>67251</v>
      </c>
      <c r="L1988" s="6" t="s">
        <v>28</v>
      </c>
      <c r="M1988" s="6" t="s">
        <v>36</v>
      </c>
      <c r="N1988" t="s">
        <v>23</v>
      </c>
      <c r="O1988" t="s">
        <v>18</v>
      </c>
    </row>
    <row r="1989" spans="1:15" x14ac:dyDescent="0.45">
      <c r="A1989">
        <v>65340476</v>
      </c>
      <c r="B1989" s="4">
        <v>43934</v>
      </c>
      <c r="C1989">
        <v>2571611</v>
      </c>
      <c r="D1989">
        <v>13397</v>
      </c>
      <c r="E1989" t="s">
        <v>219</v>
      </c>
      <c r="F1989" t="s">
        <v>152</v>
      </c>
      <c r="G1989" t="s">
        <v>155</v>
      </c>
      <c r="H1989">
        <v>2</v>
      </c>
      <c r="I1989" s="5">
        <v>117.63865546218489</v>
      </c>
      <c r="J1989" s="5">
        <f t="shared" si="31"/>
        <v>235.27731092436977</v>
      </c>
      <c r="K1989" s="6">
        <v>67251</v>
      </c>
      <c r="L1989" s="6" t="s">
        <v>28</v>
      </c>
      <c r="M1989" s="6" t="s">
        <v>36</v>
      </c>
      <c r="N1989" t="s">
        <v>23</v>
      </c>
      <c r="O1989" t="s">
        <v>18</v>
      </c>
    </row>
    <row r="1990" spans="1:15" x14ac:dyDescent="0.45">
      <c r="A1990">
        <v>18072711</v>
      </c>
      <c r="B1990" s="4">
        <v>43934</v>
      </c>
      <c r="C1990">
        <v>9371281</v>
      </c>
      <c r="D1990">
        <v>11969</v>
      </c>
      <c r="E1990" t="s">
        <v>195</v>
      </c>
      <c r="F1990" t="s">
        <v>150</v>
      </c>
      <c r="G1990" t="s">
        <v>155</v>
      </c>
      <c r="H1990">
        <v>3</v>
      </c>
      <c r="I1990" s="5">
        <v>66.378151260504197</v>
      </c>
      <c r="J1990" s="5">
        <f t="shared" si="31"/>
        <v>199.1344537815126</v>
      </c>
      <c r="K1990" s="6">
        <v>48612</v>
      </c>
      <c r="L1990" s="6" t="s">
        <v>28</v>
      </c>
      <c r="M1990" s="6" t="s">
        <v>29</v>
      </c>
      <c r="N1990" t="s">
        <v>17</v>
      </c>
      <c r="O1990" t="s">
        <v>16</v>
      </c>
    </row>
    <row r="1991" spans="1:15" x14ac:dyDescent="0.45">
      <c r="A1991">
        <v>48776075</v>
      </c>
      <c r="B1991" s="4">
        <v>43933</v>
      </c>
      <c r="C1991">
        <v>4769705</v>
      </c>
      <c r="D1991">
        <v>13699</v>
      </c>
      <c r="E1991" t="s">
        <v>223</v>
      </c>
      <c r="F1991" t="s">
        <v>152</v>
      </c>
      <c r="G1991" t="s">
        <v>155</v>
      </c>
      <c r="H1991">
        <v>2</v>
      </c>
      <c r="I1991" s="5">
        <v>119.31932773109244</v>
      </c>
      <c r="J1991" s="5">
        <f t="shared" si="31"/>
        <v>238.63865546218489</v>
      </c>
      <c r="K1991" s="6">
        <v>51465</v>
      </c>
      <c r="L1991" s="6" t="s">
        <v>28</v>
      </c>
      <c r="M1991" s="6" t="s">
        <v>29</v>
      </c>
      <c r="N1991" t="s">
        <v>23</v>
      </c>
      <c r="O1991" t="s">
        <v>16</v>
      </c>
    </row>
    <row r="1992" spans="1:15" x14ac:dyDescent="0.45">
      <c r="A1992">
        <v>47238453</v>
      </c>
      <c r="B1992" s="4">
        <v>43933</v>
      </c>
      <c r="C1992">
        <v>7874611</v>
      </c>
      <c r="D1992">
        <v>12098</v>
      </c>
      <c r="E1992" t="s">
        <v>212</v>
      </c>
      <c r="F1992" t="s">
        <v>151</v>
      </c>
      <c r="G1992" t="s">
        <v>154</v>
      </c>
      <c r="H1992">
        <v>2</v>
      </c>
      <c r="I1992" s="5">
        <v>257.97478991596643</v>
      </c>
      <c r="J1992" s="5">
        <f t="shared" si="31"/>
        <v>515.94957983193285</v>
      </c>
      <c r="K1992" s="6">
        <v>61203</v>
      </c>
      <c r="L1992" s="6" t="s">
        <v>28</v>
      </c>
      <c r="M1992" s="6" t="s">
        <v>39</v>
      </c>
      <c r="N1992" t="s">
        <v>32</v>
      </c>
      <c r="O1992" t="s">
        <v>16</v>
      </c>
    </row>
    <row r="1993" spans="1:15" x14ac:dyDescent="0.45">
      <c r="A1993">
        <v>91718645</v>
      </c>
      <c r="B1993" s="4">
        <v>43933</v>
      </c>
      <c r="C1993">
        <v>5269141</v>
      </c>
      <c r="D1993">
        <v>13071</v>
      </c>
      <c r="E1993" t="s">
        <v>180</v>
      </c>
      <c r="F1993" t="s">
        <v>152</v>
      </c>
      <c r="G1993" t="s">
        <v>154</v>
      </c>
      <c r="H1993">
        <v>2</v>
      </c>
      <c r="I1993" s="5">
        <v>122.68067226890757</v>
      </c>
      <c r="J1993" s="5">
        <f t="shared" si="31"/>
        <v>245.36134453781514</v>
      </c>
      <c r="K1993" s="6">
        <v>86551</v>
      </c>
      <c r="L1993" s="6" t="s">
        <v>13</v>
      </c>
      <c r="M1993" s="6" t="s">
        <v>27</v>
      </c>
      <c r="N1993" t="s">
        <v>15</v>
      </c>
      <c r="O1993" t="s">
        <v>26</v>
      </c>
    </row>
    <row r="1994" spans="1:15" x14ac:dyDescent="0.45">
      <c r="A1994">
        <v>75254724</v>
      </c>
      <c r="B1994" s="4">
        <v>43932</v>
      </c>
      <c r="C1994">
        <v>8881674</v>
      </c>
      <c r="D1994">
        <v>12149</v>
      </c>
      <c r="E1994" t="s">
        <v>232</v>
      </c>
      <c r="F1994" t="s">
        <v>151</v>
      </c>
      <c r="G1994" t="s">
        <v>155</v>
      </c>
      <c r="H1994">
        <v>2</v>
      </c>
      <c r="I1994" s="5">
        <v>264.69747899159665</v>
      </c>
      <c r="J1994" s="5">
        <f t="shared" si="31"/>
        <v>529.39495798319331</v>
      </c>
      <c r="K1994" s="6">
        <v>16909</v>
      </c>
      <c r="L1994" s="6" t="s">
        <v>21</v>
      </c>
      <c r="M1994" s="6" t="s">
        <v>31</v>
      </c>
      <c r="N1994" t="s">
        <v>23</v>
      </c>
      <c r="O1994" t="s">
        <v>18</v>
      </c>
    </row>
    <row r="1995" spans="1:15" x14ac:dyDescent="0.45">
      <c r="A1995">
        <v>22009636</v>
      </c>
      <c r="B1995" s="4">
        <v>43932</v>
      </c>
      <c r="C1995">
        <v>4113889</v>
      </c>
      <c r="D1995">
        <v>10561</v>
      </c>
      <c r="E1995" t="s">
        <v>194</v>
      </c>
      <c r="F1995" t="s">
        <v>174</v>
      </c>
      <c r="G1995" t="s">
        <v>154</v>
      </c>
      <c r="H1995">
        <v>3</v>
      </c>
      <c r="I1995" s="5">
        <v>133.60504201680675</v>
      </c>
      <c r="J1995" s="5">
        <f t="shared" si="31"/>
        <v>400.81512605042025</v>
      </c>
      <c r="K1995" s="6">
        <v>91737</v>
      </c>
      <c r="L1995" s="6" t="s">
        <v>13</v>
      </c>
      <c r="M1995" s="6" t="s">
        <v>27</v>
      </c>
      <c r="N1995" t="s">
        <v>32</v>
      </c>
      <c r="O1995" t="s">
        <v>16</v>
      </c>
    </row>
    <row r="1996" spans="1:15" x14ac:dyDescent="0.45">
      <c r="A1996">
        <v>66817512</v>
      </c>
      <c r="B1996" s="4">
        <v>43932</v>
      </c>
      <c r="C1996">
        <v>5154196</v>
      </c>
      <c r="D1996">
        <v>12710</v>
      </c>
      <c r="E1996" t="s">
        <v>228</v>
      </c>
      <c r="F1996" t="s">
        <v>151</v>
      </c>
      <c r="G1996" t="s">
        <v>155</v>
      </c>
      <c r="H1996">
        <v>3</v>
      </c>
      <c r="I1996" s="5">
        <v>259.65546218487395</v>
      </c>
      <c r="J1996" s="5">
        <f t="shared" si="31"/>
        <v>778.96638655462186</v>
      </c>
      <c r="K1996" s="6">
        <v>53840</v>
      </c>
      <c r="L1996" s="6" t="s">
        <v>28</v>
      </c>
      <c r="M1996" s="6" t="s">
        <v>29</v>
      </c>
      <c r="N1996" t="s">
        <v>35</v>
      </c>
      <c r="O1996" t="s">
        <v>18</v>
      </c>
    </row>
    <row r="1997" spans="1:15" x14ac:dyDescent="0.45">
      <c r="A1997">
        <v>22009636</v>
      </c>
      <c r="B1997" s="4">
        <v>43932</v>
      </c>
      <c r="C1997">
        <v>4113889</v>
      </c>
      <c r="D1997">
        <v>10561</v>
      </c>
      <c r="E1997" t="s">
        <v>194</v>
      </c>
      <c r="F1997" t="s">
        <v>174</v>
      </c>
      <c r="G1997" t="s">
        <v>154</v>
      </c>
      <c r="H1997">
        <v>2</v>
      </c>
      <c r="I1997" s="5">
        <v>133.60504201680675</v>
      </c>
      <c r="J1997" s="5">
        <f t="shared" si="31"/>
        <v>267.2100840336135</v>
      </c>
      <c r="K1997" s="6">
        <v>91737</v>
      </c>
      <c r="L1997" s="6" t="s">
        <v>13</v>
      </c>
      <c r="M1997" s="6" t="s">
        <v>27</v>
      </c>
      <c r="N1997" t="s">
        <v>32</v>
      </c>
      <c r="O1997" t="s">
        <v>16</v>
      </c>
    </row>
    <row r="1998" spans="1:15" x14ac:dyDescent="0.45">
      <c r="A1998">
        <v>22009636</v>
      </c>
      <c r="B1998" s="4">
        <v>43932</v>
      </c>
      <c r="C1998">
        <v>4113889</v>
      </c>
      <c r="D1998">
        <v>13355</v>
      </c>
      <c r="E1998" t="s">
        <v>224</v>
      </c>
      <c r="F1998" t="s">
        <v>152</v>
      </c>
      <c r="G1998" t="s">
        <v>154</v>
      </c>
      <c r="H1998">
        <v>2</v>
      </c>
      <c r="I1998" s="5">
        <v>123.52100840336136</v>
      </c>
      <c r="J1998" s="5">
        <f t="shared" si="31"/>
        <v>247.04201680672273</v>
      </c>
      <c r="K1998" s="6">
        <v>91737</v>
      </c>
      <c r="L1998" s="6" t="s">
        <v>13</v>
      </c>
      <c r="M1998" s="6" t="s">
        <v>27</v>
      </c>
      <c r="N1998" t="s">
        <v>32</v>
      </c>
      <c r="O1998" t="s">
        <v>16</v>
      </c>
    </row>
    <row r="1999" spans="1:15" x14ac:dyDescent="0.45">
      <c r="A1999">
        <v>58865135</v>
      </c>
      <c r="B1999" s="4">
        <v>43930</v>
      </c>
      <c r="C1999">
        <v>5984501</v>
      </c>
      <c r="D1999">
        <v>12499</v>
      </c>
      <c r="E1999" t="s">
        <v>183</v>
      </c>
      <c r="F1999" t="s">
        <v>151</v>
      </c>
      <c r="G1999" t="s">
        <v>155</v>
      </c>
      <c r="H1999">
        <v>3</v>
      </c>
      <c r="I1999" s="5">
        <v>248.73109243697482</v>
      </c>
      <c r="J1999" s="5">
        <f t="shared" si="31"/>
        <v>746.19327731092449</v>
      </c>
      <c r="K1999" s="6">
        <v>86399</v>
      </c>
      <c r="L1999" s="6" t="s">
        <v>13</v>
      </c>
      <c r="M1999" s="6" t="s">
        <v>27</v>
      </c>
      <c r="N1999" t="s">
        <v>17</v>
      </c>
      <c r="O1999" t="s">
        <v>16</v>
      </c>
    </row>
    <row r="2000" spans="1:15" x14ac:dyDescent="0.45">
      <c r="A2000">
        <v>58865135</v>
      </c>
      <c r="B2000" s="4">
        <v>43930</v>
      </c>
      <c r="C2000">
        <v>5984501</v>
      </c>
      <c r="D2000">
        <v>12149</v>
      </c>
      <c r="E2000" t="s">
        <v>232</v>
      </c>
      <c r="F2000" t="s">
        <v>151</v>
      </c>
      <c r="G2000" t="s">
        <v>155</v>
      </c>
      <c r="H2000">
        <v>2</v>
      </c>
      <c r="I2000" s="5">
        <v>264.69747899159665</v>
      </c>
      <c r="J2000" s="5">
        <f t="shared" si="31"/>
        <v>529.39495798319331</v>
      </c>
      <c r="K2000" s="6">
        <v>86399</v>
      </c>
      <c r="L2000" s="6" t="s">
        <v>13</v>
      </c>
      <c r="M2000" s="6" t="s">
        <v>27</v>
      </c>
      <c r="N2000" t="s">
        <v>17</v>
      </c>
      <c r="O2000" t="s">
        <v>16</v>
      </c>
    </row>
    <row r="2001" spans="1:15" x14ac:dyDescent="0.45">
      <c r="A2001">
        <v>43870878</v>
      </c>
      <c r="B2001" s="4">
        <v>43930</v>
      </c>
      <c r="C2001">
        <v>3282602</v>
      </c>
      <c r="D2001">
        <v>10339</v>
      </c>
      <c r="E2001" t="s">
        <v>208</v>
      </c>
      <c r="F2001" t="s">
        <v>174</v>
      </c>
      <c r="G2001" t="s">
        <v>155</v>
      </c>
      <c r="H2001">
        <v>2</v>
      </c>
      <c r="I2001" s="5">
        <v>130.24369747899161</v>
      </c>
      <c r="J2001" s="5">
        <f t="shared" si="31"/>
        <v>260.48739495798321</v>
      </c>
      <c r="K2001" s="6">
        <v>64743</v>
      </c>
      <c r="L2001" s="6" t="s">
        <v>28</v>
      </c>
      <c r="M2001" s="6" t="s">
        <v>39</v>
      </c>
      <c r="N2001" t="s">
        <v>23</v>
      </c>
      <c r="O2001" t="s">
        <v>16</v>
      </c>
    </row>
    <row r="2002" spans="1:15" x14ac:dyDescent="0.45">
      <c r="A2002">
        <v>43870878</v>
      </c>
      <c r="B2002" s="4">
        <v>43930</v>
      </c>
      <c r="C2002">
        <v>3282602</v>
      </c>
      <c r="D2002">
        <v>12430</v>
      </c>
      <c r="E2002" t="s">
        <v>186</v>
      </c>
      <c r="F2002" t="s">
        <v>151</v>
      </c>
      <c r="G2002" t="s">
        <v>155</v>
      </c>
      <c r="H2002">
        <v>2</v>
      </c>
      <c r="I2002" s="5">
        <v>256.29411764705884</v>
      </c>
      <c r="J2002" s="5">
        <f t="shared" si="31"/>
        <v>512.58823529411768</v>
      </c>
      <c r="K2002" s="6">
        <v>64743</v>
      </c>
      <c r="L2002" s="6" t="s">
        <v>28</v>
      </c>
      <c r="M2002" s="6" t="s">
        <v>39</v>
      </c>
      <c r="N2002" t="s">
        <v>23</v>
      </c>
      <c r="O2002" t="s">
        <v>16</v>
      </c>
    </row>
    <row r="2003" spans="1:15" x14ac:dyDescent="0.45">
      <c r="A2003">
        <v>43870878</v>
      </c>
      <c r="B2003" s="4">
        <v>43930</v>
      </c>
      <c r="C2003">
        <v>3282602</v>
      </c>
      <c r="D2003">
        <v>13363</v>
      </c>
      <c r="E2003" t="s">
        <v>213</v>
      </c>
      <c r="F2003" t="s">
        <v>152</v>
      </c>
      <c r="G2003" t="s">
        <v>154</v>
      </c>
      <c r="H2003">
        <v>2</v>
      </c>
      <c r="I2003" s="5">
        <v>116.79831932773111</v>
      </c>
      <c r="J2003" s="5">
        <f t="shared" si="31"/>
        <v>233.59663865546221</v>
      </c>
      <c r="K2003" s="6">
        <v>64743</v>
      </c>
      <c r="L2003" s="6" t="s">
        <v>28</v>
      </c>
      <c r="M2003" s="6" t="s">
        <v>39</v>
      </c>
      <c r="N2003" t="s">
        <v>23</v>
      </c>
      <c r="O2003" t="s">
        <v>16</v>
      </c>
    </row>
    <row r="2004" spans="1:15" x14ac:dyDescent="0.45">
      <c r="A2004">
        <v>58865135</v>
      </c>
      <c r="B2004" s="4">
        <v>43930</v>
      </c>
      <c r="C2004">
        <v>5984501</v>
      </c>
      <c r="D2004">
        <v>13320</v>
      </c>
      <c r="E2004" t="s">
        <v>225</v>
      </c>
      <c r="F2004" t="s">
        <v>152</v>
      </c>
      <c r="G2004" t="s">
        <v>154</v>
      </c>
      <c r="H2004">
        <v>2</v>
      </c>
      <c r="I2004" s="5">
        <v>110.07563025210085</v>
      </c>
      <c r="J2004" s="5">
        <f t="shared" si="31"/>
        <v>220.1512605042017</v>
      </c>
      <c r="K2004" s="6">
        <v>86399</v>
      </c>
      <c r="L2004" s="6" t="s">
        <v>13</v>
      </c>
      <c r="M2004" s="6" t="s">
        <v>27</v>
      </c>
      <c r="N2004" t="s">
        <v>17</v>
      </c>
      <c r="O2004" t="s">
        <v>16</v>
      </c>
    </row>
    <row r="2005" spans="1:15" x14ac:dyDescent="0.45">
      <c r="A2005">
        <v>27082248</v>
      </c>
      <c r="B2005" s="4">
        <v>43930</v>
      </c>
      <c r="C2005">
        <v>5049219</v>
      </c>
      <c r="D2005">
        <v>10557</v>
      </c>
      <c r="E2005" t="s">
        <v>215</v>
      </c>
      <c r="F2005" t="s">
        <v>174</v>
      </c>
      <c r="G2005" t="s">
        <v>154</v>
      </c>
      <c r="H2005">
        <v>3</v>
      </c>
      <c r="I2005" s="5">
        <v>132.76470588235296</v>
      </c>
      <c r="J2005" s="5">
        <f t="shared" si="31"/>
        <v>398.2941176470589</v>
      </c>
      <c r="K2005" s="6">
        <v>66953</v>
      </c>
      <c r="L2005" s="6" t="s">
        <v>28</v>
      </c>
      <c r="M2005" s="6" t="s">
        <v>36</v>
      </c>
      <c r="N2005" t="s">
        <v>15</v>
      </c>
      <c r="O2005" t="s">
        <v>16</v>
      </c>
    </row>
    <row r="2006" spans="1:15" x14ac:dyDescent="0.45">
      <c r="A2006">
        <v>25131855</v>
      </c>
      <c r="B2006" s="4">
        <v>43930</v>
      </c>
      <c r="C2006">
        <v>9817377</v>
      </c>
      <c r="D2006">
        <v>11561</v>
      </c>
      <c r="E2006" t="s">
        <v>187</v>
      </c>
      <c r="F2006" t="s">
        <v>150</v>
      </c>
      <c r="G2006" t="s">
        <v>154</v>
      </c>
      <c r="H2006">
        <v>2</v>
      </c>
      <c r="I2006" s="5">
        <v>66.378151260504197</v>
      </c>
      <c r="J2006" s="5">
        <f t="shared" si="31"/>
        <v>132.75630252100839</v>
      </c>
      <c r="K2006" s="6">
        <v>89269</v>
      </c>
      <c r="L2006" s="6" t="s">
        <v>13</v>
      </c>
      <c r="M2006" s="6" t="s">
        <v>27</v>
      </c>
      <c r="N2006" t="s">
        <v>23</v>
      </c>
      <c r="O2006" t="s">
        <v>16</v>
      </c>
    </row>
    <row r="2007" spans="1:15" x14ac:dyDescent="0.45">
      <c r="A2007">
        <v>34527232</v>
      </c>
      <c r="B2007" s="4">
        <v>43929</v>
      </c>
      <c r="C2007">
        <v>6288406</v>
      </c>
      <c r="D2007">
        <v>12149</v>
      </c>
      <c r="E2007" t="s">
        <v>232</v>
      </c>
      <c r="F2007" t="s">
        <v>151</v>
      </c>
      <c r="G2007" t="s">
        <v>155</v>
      </c>
      <c r="H2007">
        <v>1</v>
      </c>
      <c r="I2007" s="5">
        <v>264.69747899159665</v>
      </c>
      <c r="J2007" s="5">
        <f t="shared" si="31"/>
        <v>264.69747899159665</v>
      </c>
      <c r="K2007" s="6">
        <v>93444</v>
      </c>
      <c r="L2007" s="6" t="s">
        <v>13</v>
      </c>
      <c r="M2007" s="6" t="s">
        <v>27</v>
      </c>
      <c r="N2007" t="s">
        <v>17</v>
      </c>
      <c r="O2007" t="s">
        <v>16</v>
      </c>
    </row>
    <row r="2008" spans="1:15" x14ac:dyDescent="0.45">
      <c r="A2008">
        <v>34527232</v>
      </c>
      <c r="B2008" s="4">
        <v>43929</v>
      </c>
      <c r="C2008">
        <v>6288406</v>
      </c>
      <c r="D2008">
        <v>11175</v>
      </c>
      <c r="E2008" t="s">
        <v>229</v>
      </c>
      <c r="F2008" t="s">
        <v>150</v>
      </c>
      <c r="G2008" t="s">
        <v>155</v>
      </c>
      <c r="H2008">
        <v>3</v>
      </c>
      <c r="I2008" s="5">
        <v>71.420168067226896</v>
      </c>
      <c r="J2008" s="5">
        <f t="shared" si="31"/>
        <v>214.2605042016807</v>
      </c>
      <c r="K2008" s="6">
        <v>93444</v>
      </c>
      <c r="L2008" s="6" t="s">
        <v>13</v>
      </c>
      <c r="M2008" s="6" t="s">
        <v>27</v>
      </c>
      <c r="N2008" t="s">
        <v>17</v>
      </c>
      <c r="O2008" t="s">
        <v>16</v>
      </c>
    </row>
    <row r="2009" spans="1:15" x14ac:dyDescent="0.45">
      <c r="A2009">
        <v>93937387</v>
      </c>
      <c r="B2009" s="4">
        <v>43928</v>
      </c>
      <c r="C2009">
        <v>6271089</v>
      </c>
      <c r="D2009">
        <v>13651</v>
      </c>
      <c r="E2009" t="s">
        <v>197</v>
      </c>
      <c r="F2009" t="s">
        <v>152</v>
      </c>
      <c r="G2009" t="s">
        <v>154</v>
      </c>
      <c r="H2009">
        <v>2</v>
      </c>
      <c r="I2009" s="5">
        <v>112.5966386554622</v>
      </c>
      <c r="J2009" s="5">
        <f t="shared" si="31"/>
        <v>225.1932773109244</v>
      </c>
      <c r="K2009" s="6">
        <v>32312</v>
      </c>
      <c r="L2009" s="6" t="s">
        <v>28</v>
      </c>
      <c r="M2009" s="6" t="s">
        <v>29</v>
      </c>
      <c r="N2009" t="s">
        <v>23</v>
      </c>
      <c r="O2009" t="s">
        <v>26</v>
      </c>
    </row>
    <row r="2010" spans="1:15" x14ac:dyDescent="0.45">
      <c r="A2010">
        <v>55241609</v>
      </c>
      <c r="B2010" s="4">
        <v>43928</v>
      </c>
      <c r="C2010">
        <v>8145717</v>
      </c>
      <c r="D2010">
        <v>10557</v>
      </c>
      <c r="E2010" t="s">
        <v>215</v>
      </c>
      <c r="F2010" t="s">
        <v>174</v>
      </c>
      <c r="G2010" t="s">
        <v>154</v>
      </c>
      <c r="H2010">
        <v>3</v>
      </c>
      <c r="I2010" s="5">
        <v>132.76470588235296</v>
      </c>
      <c r="J2010" s="5">
        <f t="shared" si="31"/>
        <v>398.2941176470589</v>
      </c>
      <c r="K2010" s="6" t="s">
        <v>50</v>
      </c>
      <c r="L2010" s="6" t="s">
        <v>21</v>
      </c>
      <c r="M2010" s="6" t="s">
        <v>22</v>
      </c>
      <c r="N2010" t="s">
        <v>17</v>
      </c>
      <c r="O2010" t="s">
        <v>16</v>
      </c>
    </row>
    <row r="2011" spans="1:15" x14ac:dyDescent="0.45">
      <c r="A2011">
        <v>55241609</v>
      </c>
      <c r="B2011" s="4">
        <v>43928</v>
      </c>
      <c r="C2011">
        <v>8145717</v>
      </c>
      <c r="D2011">
        <v>12495</v>
      </c>
      <c r="E2011" t="s">
        <v>201</v>
      </c>
      <c r="F2011" t="s">
        <v>151</v>
      </c>
      <c r="G2011" t="s">
        <v>155</v>
      </c>
      <c r="H2011">
        <v>3</v>
      </c>
      <c r="I2011" s="5">
        <v>264.69747899159665</v>
      </c>
      <c r="J2011" s="5">
        <f t="shared" si="31"/>
        <v>794.09243697478996</v>
      </c>
      <c r="K2011" s="6" t="s">
        <v>50</v>
      </c>
      <c r="L2011" s="6" t="s">
        <v>21</v>
      </c>
      <c r="M2011" s="6" t="s">
        <v>22</v>
      </c>
      <c r="N2011" t="s">
        <v>17</v>
      </c>
      <c r="O2011" t="s">
        <v>16</v>
      </c>
    </row>
    <row r="2012" spans="1:15" x14ac:dyDescent="0.45">
      <c r="A2012">
        <v>55241609</v>
      </c>
      <c r="B2012" s="4">
        <v>43928</v>
      </c>
      <c r="C2012">
        <v>8145717</v>
      </c>
      <c r="D2012">
        <v>12495</v>
      </c>
      <c r="E2012" t="s">
        <v>201</v>
      </c>
      <c r="F2012" t="s">
        <v>151</v>
      </c>
      <c r="G2012" t="s">
        <v>155</v>
      </c>
      <c r="H2012">
        <v>3</v>
      </c>
      <c r="I2012" s="5">
        <v>264.69747899159665</v>
      </c>
      <c r="J2012" s="5">
        <f t="shared" si="31"/>
        <v>794.09243697478996</v>
      </c>
      <c r="K2012" s="6" t="s">
        <v>50</v>
      </c>
      <c r="L2012" s="6" t="s">
        <v>21</v>
      </c>
      <c r="M2012" s="6" t="s">
        <v>22</v>
      </c>
      <c r="N2012" t="s">
        <v>17</v>
      </c>
      <c r="O2012" t="s">
        <v>16</v>
      </c>
    </row>
    <row r="2013" spans="1:15" x14ac:dyDescent="0.45">
      <c r="A2013">
        <v>55241609</v>
      </c>
      <c r="B2013" s="4">
        <v>43928</v>
      </c>
      <c r="C2013">
        <v>8145717</v>
      </c>
      <c r="D2013">
        <v>12634</v>
      </c>
      <c r="E2013" t="s">
        <v>202</v>
      </c>
      <c r="F2013" t="s">
        <v>151</v>
      </c>
      <c r="G2013" t="s">
        <v>154</v>
      </c>
      <c r="H2013">
        <v>3</v>
      </c>
      <c r="I2013" s="5">
        <v>265.53781512605042</v>
      </c>
      <c r="J2013" s="5">
        <f t="shared" si="31"/>
        <v>796.61344537815125</v>
      </c>
      <c r="K2013" s="6" t="s">
        <v>50</v>
      </c>
      <c r="L2013" s="6" t="s">
        <v>21</v>
      </c>
      <c r="M2013" s="6" t="s">
        <v>22</v>
      </c>
      <c r="N2013" t="s">
        <v>17</v>
      </c>
      <c r="O2013" t="s">
        <v>16</v>
      </c>
    </row>
    <row r="2014" spans="1:15" x14ac:dyDescent="0.45">
      <c r="A2014">
        <v>55241609</v>
      </c>
      <c r="B2014" s="4">
        <v>43928</v>
      </c>
      <c r="C2014">
        <v>8145717</v>
      </c>
      <c r="D2014">
        <v>13320</v>
      </c>
      <c r="E2014" t="s">
        <v>225</v>
      </c>
      <c r="F2014" t="s">
        <v>152</v>
      </c>
      <c r="G2014" t="s">
        <v>154</v>
      </c>
      <c r="H2014">
        <v>3</v>
      </c>
      <c r="I2014" s="5">
        <v>110.07563025210085</v>
      </c>
      <c r="J2014" s="5">
        <f t="shared" si="31"/>
        <v>330.22689075630257</v>
      </c>
      <c r="K2014" s="6" t="s">
        <v>50</v>
      </c>
      <c r="L2014" s="6" t="s">
        <v>21</v>
      </c>
      <c r="M2014" s="6" t="s">
        <v>22</v>
      </c>
      <c r="N2014" t="s">
        <v>17</v>
      </c>
      <c r="O2014" t="s">
        <v>16</v>
      </c>
    </row>
    <row r="2015" spans="1:15" x14ac:dyDescent="0.45">
      <c r="A2015">
        <v>39904795</v>
      </c>
      <c r="B2015" s="4">
        <v>43927</v>
      </c>
      <c r="C2015">
        <v>2639493</v>
      </c>
      <c r="D2015">
        <v>13071</v>
      </c>
      <c r="E2015" t="s">
        <v>180</v>
      </c>
      <c r="F2015" t="s">
        <v>152</v>
      </c>
      <c r="G2015" t="s">
        <v>154</v>
      </c>
      <c r="H2015">
        <v>3</v>
      </c>
      <c r="I2015" s="5">
        <v>122.68067226890757</v>
      </c>
      <c r="J2015" s="5">
        <f t="shared" si="31"/>
        <v>368.0420168067227</v>
      </c>
      <c r="K2015" s="6">
        <v>73540</v>
      </c>
      <c r="L2015" s="6" t="s">
        <v>13</v>
      </c>
      <c r="M2015" s="6" t="s">
        <v>14</v>
      </c>
      <c r="N2015" t="s">
        <v>15</v>
      </c>
      <c r="O2015" t="s">
        <v>16</v>
      </c>
    </row>
    <row r="2016" spans="1:15" x14ac:dyDescent="0.45">
      <c r="A2016">
        <v>48083303</v>
      </c>
      <c r="B2016" s="4">
        <v>43926</v>
      </c>
      <c r="C2016">
        <v>3710663</v>
      </c>
      <c r="D2016">
        <v>11156</v>
      </c>
      <c r="E2016" t="s">
        <v>193</v>
      </c>
      <c r="F2016" t="s">
        <v>150</v>
      </c>
      <c r="G2016" t="s">
        <v>154</v>
      </c>
      <c r="H2016">
        <v>3</v>
      </c>
      <c r="I2016" s="5">
        <v>74.78151260504201</v>
      </c>
      <c r="J2016" s="5">
        <f t="shared" si="31"/>
        <v>224.34453781512605</v>
      </c>
      <c r="K2016" s="6">
        <v>55232</v>
      </c>
      <c r="L2016" s="6" t="s">
        <v>28</v>
      </c>
      <c r="M2016" s="6" t="s">
        <v>36</v>
      </c>
      <c r="N2016" t="s">
        <v>17</v>
      </c>
      <c r="O2016" t="s">
        <v>16</v>
      </c>
    </row>
    <row r="2017" spans="1:15" x14ac:dyDescent="0.45">
      <c r="A2017">
        <v>48083303</v>
      </c>
      <c r="B2017" s="4">
        <v>43926</v>
      </c>
      <c r="C2017">
        <v>3710663</v>
      </c>
      <c r="D2017">
        <v>12551</v>
      </c>
      <c r="E2017" t="s">
        <v>217</v>
      </c>
      <c r="F2017" t="s">
        <v>151</v>
      </c>
      <c r="G2017" t="s">
        <v>154</v>
      </c>
      <c r="H2017">
        <v>3</v>
      </c>
      <c r="I2017" s="5">
        <v>259.65546218487395</v>
      </c>
      <c r="J2017" s="5">
        <f t="shared" si="31"/>
        <v>778.96638655462186</v>
      </c>
      <c r="K2017" s="6">
        <v>55232</v>
      </c>
      <c r="L2017" s="6" t="s">
        <v>28</v>
      </c>
      <c r="M2017" s="6" t="s">
        <v>36</v>
      </c>
      <c r="N2017" t="s">
        <v>17</v>
      </c>
      <c r="O2017" t="s">
        <v>16</v>
      </c>
    </row>
    <row r="2018" spans="1:15" x14ac:dyDescent="0.45">
      <c r="A2018">
        <v>48083303</v>
      </c>
      <c r="B2018" s="4">
        <v>43926</v>
      </c>
      <c r="C2018">
        <v>3710663</v>
      </c>
      <c r="D2018">
        <v>13363</v>
      </c>
      <c r="E2018" t="s">
        <v>213</v>
      </c>
      <c r="F2018" t="s">
        <v>152</v>
      </c>
      <c r="G2018" t="s">
        <v>154</v>
      </c>
      <c r="H2018">
        <v>2</v>
      </c>
      <c r="I2018" s="5">
        <v>116.79831932773111</v>
      </c>
      <c r="J2018" s="5">
        <f t="shared" si="31"/>
        <v>233.59663865546221</v>
      </c>
      <c r="K2018" s="6">
        <v>55232</v>
      </c>
      <c r="L2018" s="6" t="s">
        <v>28</v>
      </c>
      <c r="M2018" s="6" t="s">
        <v>36</v>
      </c>
      <c r="N2018" t="s">
        <v>17</v>
      </c>
      <c r="O2018" t="s">
        <v>16</v>
      </c>
    </row>
    <row r="2019" spans="1:15" x14ac:dyDescent="0.45">
      <c r="A2019">
        <v>13040779</v>
      </c>
      <c r="B2019" s="4">
        <v>43925</v>
      </c>
      <c r="C2019">
        <v>6280209</v>
      </c>
      <c r="D2019">
        <v>13337</v>
      </c>
      <c r="E2019" t="s">
        <v>198</v>
      </c>
      <c r="F2019" t="s">
        <v>152</v>
      </c>
      <c r="G2019" t="s">
        <v>154</v>
      </c>
      <c r="H2019">
        <v>3</v>
      </c>
      <c r="I2019" s="5">
        <v>118.47899159663866</v>
      </c>
      <c r="J2019" s="5">
        <f t="shared" si="31"/>
        <v>355.43697478991601</v>
      </c>
      <c r="K2019" s="6">
        <v>75365</v>
      </c>
      <c r="L2019" s="6" t="s">
        <v>13</v>
      </c>
      <c r="M2019" s="6" t="s">
        <v>14</v>
      </c>
      <c r="N2019" t="s">
        <v>15</v>
      </c>
      <c r="O2019" t="s">
        <v>16</v>
      </c>
    </row>
    <row r="2020" spans="1:15" x14ac:dyDescent="0.45">
      <c r="A2020">
        <v>24177889</v>
      </c>
      <c r="B2020" s="4">
        <v>43925</v>
      </c>
      <c r="C2020">
        <v>6961425</v>
      </c>
      <c r="D2020">
        <v>10430</v>
      </c>
      <c r="E2020" t="s">
        <v>176</v>
      </c>
      <c r="F2020" t="s">
        <v>174</v>
      </c>
      <c r="G2020" t="s">
        <v>155</v>
      </c>
      <c r="H2020">
        <v>2</v>
      </c>
      <c r="I2020" s="5">
        <v>140.32773109243698</v>
      </c>
      <c r="J2020" s="5">
        <f t="shared" si="31"/>
        <v>280.65546218487395</v>
      </c>
      <c r="K2020" s="6">
        <v>54411</v>
      </c>
      <c r="L2020" s="6" t="s">
        <v>28</v>
      </c>
      <c r="M2020" s="6" t="s">
        <v>36</v>
      </c>
      <c r="N2020" t="s">
        <v>17</v>
      </c>
      <c r="O2020" t="s">
        <v>16</v>
      </c>
    </row>
    <row r="2021" spans="1:15" x14ac:dyDescent="0.45">
      <c r="A2021">
        <v>24177889</v>
      </c>
      <c r="B2021" s="4">
        <v>43925</v>
      </c>
      <c r="C2021">
        <v>6961425</v>
      </c>
      <c r="D2021">
        <v>12495</v>
      </c>
      <c r="E2021" t="s">
        <v>201</v>
      </c>
      <c r="F2021" t="s">
        <v>151</v>
      </c>
      <c r="G2021" t="s">
        <v>155</v>
      </c>
      <c r="H2021">
        <v>3</v>
      </c>
      <c r="I2021" s="5">
        <v>264.69747899159665</v>
      </c>
      <c r="J2021" s="5">
        <f t="shared" si="31"/>
        <v>794.09243697478996</v>
      </c>
      <c r="K2021" s="6">
        <v>54411</v>
      </c>
      <c r="L2021" s="6" t="s">
        <v>28</v>
      </c>
      <c r="M2021" s="6" t="s">
        <v>36</v>
      </c>
      <c r="N2021" t="s">
        <v>17</v>
      </c>
      <c r="O2021" t="s">
        <v>16</v>
      </c>
    </row>
    <row r="2022" spans="1:15" x14ac:dyDescent="0.45">
      <c r="A2022">
        <v>98854546</v>
      </c>
      <c r="B2022" s="4">
        <v>43924</v>
      </c>
      <c r="C2022">
        <v>1398002</v>
      </c>
      <c r="D2022">
        <v>10430</v>
      </c>
      <c r="E2022" t="s">
        <v>176</v>
      </c>
      <c r="F2022" t="s">
        <v>174</v>
      </c>
      <c r="G2022" t="s">
        <v>155</v>
      </c>
      <c r="H2022">
        <v>2</v>
      </c>
      <c r="I2022" s="5">
        <v>140.32773109243698</v>
      </c>
      <c r="J2022" s="5">
        <f t="shared" si="31"/>
        <v>280.65546218487395</v>
      </c>
      <c r="K2022" s="6">
        <v>26382</v>
      </c>
      <c r="L2022" s="6" t="s">
        <v>19</v>
      </c>
      <c r="M2022" s="6" t="s">
        <v>20</v>
      </c>
      <c r="N2022" t="s">
        <v>15</v>
      </c>
      <c r="O2022" t="s">
        <v>57</v>
      </c>
    </row>
    <row r="2023" spans="1:15" x14ac:dyDescent="0.45">
      <c r="A2023">
        <v>31998975</v>
      </c>
      <c r="B2023" s="4">
        <v>43924</v>
      </c>
      <c r="C2023">
        <v>2115746</v>
      </c>
      <c r="D2023">
        <v>10828</v>
      </c>
      <c r="E2023" t="s">
        <v>190</v>
      </c>
      <c r="F2023" t="s">
        <v>174</v>
      </c>
      <c r="G2023" t="s">
        <v>154</v>
      </c>
      <c r="H2023">
        <v>2</v>
      </c>
      <c r="I2023" s="5">
        <v>136.96638655462186</v>
      </c>
      <c r="J2023" s="5">
        <f t="shared" si="31"/>
        <v>273.93277310924373</v>
      </c>
      <c r="K2023" s="6">
        <v>49201</v>
      </c>
      <c r="L2023" s="6" t="s">
        <v>19</v>
      </c>
      <c r="M2023" s="6" t="s">
        <v>20</v>
      </c>
      <c r="N2023" t="s">
        <v>15</v>
      </c>
      <c r="O2023" t="s">
        <v>16</v>
      </c>
    </row>
    <row r="2024" spans="1:15" x14ac:dyDescent="0.45">
      <c r="A2024">
        <v>31998975</v>
      </c>
      <c r="B2024" s="4">
        <v>43924</v>
      </c>
      <c r="C2024">
        <v>2115746</v>
      </c>
      <c r="D2024">
        <v>12153</v>
      </c>
      <c r="E2024" t="s">
        <v>230</v>
      </c>
      <c r="F2024" t="s">
        <v>151</v>
      </c>
      <c r="G2024" t="s">
        <v>154</v>
      </c>
      <c r="H2024">
        <v>2</v>
      </c>
      <c r="I2024" s="5">
        <v>247.89075630252103</v>
      </c>
      <c r="J2024" s="5">
        <f t="shared" si="31"/>
        <v>495.78151260504205</v>
      </c>
      <c r="K2024" s="6">
        <v>49201</v>
      </c>
      <c r="L2024" s="6" t="s">
        <v>19</v>
      </c>
      <c r="M2024" s="6" t="s">
        <v>20</v>
      </c>
      <c r="N2024" t="s">
        <v>15</v>
      </c>
      <c r="O2024" t="s">
        <v>16</v>
      </c>
    </row>
    <row r="2025" spans="1:15" x14ac:dyDescent="0.45">
      <c r="A2025">
        <v>31998975</v>
      </c>
      <c r="B2025" s="4">
        <v>43924</v>
      </c>
      <c r="C2025">
        <v>2115746</v>
      </c>
      <c r="D2025">
        <v>12098</v>
      </c>
      <c r="E2025" t="s">
        <v>212</v>
      </c>
      <c r="F2025" t="s">
        <v>151</v>
      </c>
      <c r="G2025" t="s">
        <v>154</v>
      </c>
      <c r="H2025">
        <v>2</v>
      </c>
      <c r="I2025" s="5">
        <v>257.97478991596643</v>
      </c>
      <c r="J2025" s="5">
        <f t="shared" si="31"/>
        <v>515.94957983193285</v>
      </c>
      <c r="K2025" s="6">
        <v>49201</v>
      </c>
      <c r="L2025" s="6" t="s">
        <v>19</v>
      </c>
      <c r="M2025" s="6" t="s">
        <v>20</v>
      </c>
      <c r="N2025" t="s">
        <v>15</v>
      </c>
      <c r="O2025" t="s">
        <v>16</v>
      </c>
    </row>
    <row r="2026" spans="1:15" x14ac:dyDescent="0.45">
      <c r="A2026">
        <v>31998975</v>
      </c>
      <c r="B2026" s="4">
        <v>43924</v>
      </c>
      <c r="C2026">
        <v>2115746</v>
      </c>
      <c r="D2026">
        <v>13337</v>
      </c>
      <c r="E2026" t="s">
        <v>198</v>
      </c>
      <c r="F2026" t="s">
        <v>152</v>
      </c>
      <c r="G2026" t="s">
        <v>154</v>
      </c>
      <c r="H2026">
        <v>2</v>
      </c>
      <c r="I2026" s="5">
        <v>118.47899159663866</v>
      </c>
      <c r="J2026" s="5">
        <f t="shared" si="31"/>
        <v>236.95798319327733</v>
      </c>
      <c r="K2026" s="6">
        <v>49201</v>
      </c>
      <c r="L2026" s="6" t="s">
        <v>19</v>
      </c>
      <c r="M2026" s="6" t="s">
        <v>20</v>
      </c>
      <c r="N2026" t="s">
        <v>15</v>
      </c>
      <c r="O2026" t="s">
        <v>16</v>
      </c>
    </row>
    <row r="2027" spans="1:15" x14ac:dyDescent="0.45">
      <c r="A2027">
        <v>31998975</v>
      </c>
      <c r="B2027" s="4">
        <v>43924</v>
      </c>
      <c r="C2027">
        <v>2115746</v>
      </c>
      <c r="D2027">
        <v>13394</v>
      </c>
      <c r="E2027" t="s">
        <v>214</v>
      </c>
      <c r="F2027" t="s">
        <v>152</v>
      </c>
      <c r="G2027" t="s">
        <v>154</v>
      </c>
      <c r="H2027">
        <v>2</v>
      </c>
      <c r="I2027" s="5">
        <v>123.52100840336136</v>
      </c>
      <c r="J2027" s="5">
        <f t="shared" si="31"/>
        <v>247.04201680672273</v>
      </c>
      <c r="K2027" s="6">
        <v>49201</v>
      </c>
      <c r="L2027" s="6" t="s">
        <v>19</v>
      </c>
      <c r="M2027" s="6" t="s">
        <v>20</v>
      </c>
      <c r="N2027" t="s">
        <v>15</v>
      </c>
      <c r="O2027" t="s">
        <v>16</v>
      </c>
    </row>
    <row r="2028" spans="1:15" x14ac:dyDescent="0.45">
      <c r="A2028">
        <v>68883006</v>
      </c>
      <c r="B2028" s="4">
        <v>43923</v>
      </c>
      <c r="C2028">
        <v>7082096</v>
      </c>
      <c r="D2028">
        <v>11310</v>
      </c>
      <c r="E2028" t="s">
        <v>211</v>
      </c>
      <c r="F2028" t="s">
        <v>150</v>
      </c>
      <c r="G2028" t="s">
        <v>154</v>
      </c>
      <c r="H2028">
        <v>2</v>
      </c>
      <c r="I2028" s="5">
        <v>71.420168067226896</v>
      </c>
      <c r="J2028" s="5">
        <f t="shared" si="31"/>
        <v>142.84033613445379</v>
      </c>
      <c r="K2028" s="6">
        <v>58566</v>
      </c>
      <c r="L2028" s="6" t="s">
        <v>28</v>
      </c>
      <c r="M2028" s="6" t="s">
        <v>29</v>
      </c>
      <c r="N2028" t="s">
        <v>35</v>
      </c>
      <c r="O2028" t="s">
        <v>18</v>
      </c>
    </row>
    <row r="2029" spans="1:15" x14ac:dyDescent="0.45">
      <c r="A2029">
        <v>29599788</v>
      </c>
      <c r="B2029" s="4">
        <v>43923</v>
      </c>
      <c r="C2029">
        <v>4156785</v>
      </c>
      <c r="D2029">
        <v>13791</v>
      </c>
      <c r="E2029" t="s">
        <v>179</v>
      </c>
      <c r="F2029" t="s">
        <v>152</v>
      </c>
      <c r="G2029" t="s">
        <v>155</v>
      </c>
      <c r="H2029">
        <v>3</v>
      </c>
      <c r="I2029" s="5">
        <v>125.20168067226892</v>
      </c>
      <c r="J2029" s="5">
        <f t="shared" si="31"/>
        <v>375.60504201680675</v>
      </c>
      <c r="K2029" s="6">
        <v>95444</v>
      </c>
      <c r="L2029" s="6" t="s">
        <v>13</v>
      </c>
      <c r="M2029" s="6" t="s">
        <v>27</v>
      </c>
      <c r="N2029" t="s">
        <v>23</v>
      </c>
      <c r="O2029" t="s">
        <v>16</v>
      </c>
    </row>
    <row r="2030" spans="1:15" x14ac:dyDescent="0.45">
      <c r="A2030">
        <v>29940826</v>
      </c>
      <c r="B2030" s="4">
        <v>43922</v>
      </c>
      <c r="C2030">
        <v>4354337</v>
      </c>
      <c r="D2030">
        <v>11156</v>
      </c>
      <c r="E2030" t="s">
        <v>193</v>
      </c>
      <c r="F2030" t="s">
        <v>150</v>
      </c>
      <c r="G2030" t="s">
        <v>154</v>
      </c>
      <c r="H2030">
        <v>3</v>
      </c>
      <c r="I2030" s="5">
        <v>74.78151260504201</v>
      </c>
      <c r="J2030" s="5">
        <f t="shared" si="31"/>
        <v>224.34453781512605</v>
      </c>
      <c r="K2030" s="6">
        <v>45731</v>
      </c>
      <c r="L2030" s="6" t="s">
        <v>28</v>
      </c>
      <c r="M2030" s="6" t="s">
        <v>29</v>
      </c>
      <c r="N2030" t="s">
        <v>17</v>
      </c>
      <c r="O2030" t="s">
        <v>16</v>
      </c>
    </row>
    <row r="2031" spans="1:15" x14ac:dyDescent="0.45">
      <c r="A2031">
        <v>29940826</v>
      </c>
      <c r="B2031" s="4">
        <v>43922</v>
      </c>
      <c r="C2031">
        <v>4354337</v>
      </c>
      <c r="D2031">
        <v>12849</v>
      </c>
      <c r="E2031" t="s">
        <v>200</v>
      </c>
      <c r="F2031" t="s">
        <v>151</v>
      </c>
      <c r="G2031" t="s">
        <v>154</v>
      </c>
      <c r="H2031">
        <v>2</v>
      </c>
      <c r="I2031" s="5">
        <v>255.45378151260505</v>
      </c>
      <c r="J2031" s="5">
        <f t="shared" si="31"/>
        <v>510.9075630252101</v>
      </c>
      <c r="K2031" s="6">
        <v>45731</v>
      </c>
      <c r="L2031" s="6" t="s">
        <v>28</v>
      </c>
      <c r="M2031" s="6" t="s">
        <v>29</v>
      </c>
      <c r="N2031" t="s">
        <v>17</v>
      </c>
      <c r="O2031" t="s">
        <v>16</v>
      </c>
    </row>
    <row r="2032" spans="1:15" x14ac:dyDescent="0.45">
      <c r="A2032">
        <v>29940826</v>
      </c>
      <c r="B2032" s="4">
        <v>43922</v>
      </c>
      <c r="C2032">
        <v>4354337</v>
      </c>
      <c r="D2032">
        <v>13405</v>
      </c>
      <c r="E2032" t="s">
        <v>221</v>
      </c>
      <c r="F2032" t="s">
        <v>152</v>
      </c>
      <c r="G2032" t="s">
        <v>155</v>
      </c>
      <c r="H2032">
        <v>2</v>
      </c>
      <c r="I2032" s="5">
        <v>116.79831932773111</v>
      </c>
      <c r="J2032" s="5">
        <f t="shared" si="31"/>
        <v>233.59663865546221</v>
      </c>
      <c r="K2032" s="6">
        <v>45731</v>
      </c>
      <c r="L2032" s="6" t="s">
        <v>28</v>
      </c>
      <c r="M2032" s="6" t="s">
        <v>29</v>
      </c>
      <c r="N2032" t="s">
        <v>17</v>
      </c>
      <c r="O2032" t="s">
        <v>16</v>
      </c>
    </row>
    <row r="2033" spans="1:15" x14ac:dyDescent="0.45">
      <c r="A2033">
        <v>86540805</v>
      </c>
      <c r="B2033" s="4">
        <v>43922</v>
      </c>
      <c r="C2033">
        <v>7493806</v>
      </c>
      <c r="D2033">
        <v>11431</v>
      </c>
      <c r="E2033" t="s">
        <v>209</v>
      </c>
      <c r="F2033" t="s">
        <v>150</v>
      </c>
      <c r="G2033" t="s">
        <v>155</v>
      </c>
      <c r="H2033">
        <v>2</v>
      </c>
      <c r="I2033" s="5">
        <v>63.857142857142854</v>
      </c>
      <c r="J2033" s="5">
        <f t="shared" si="31"/>
        <v>127.71428571428571</v>
      </c>
      <c r="K2033" s="6">
        <v>95671</v>
      </c>
      <c r="L2033" s="6" t="s">
        <v>13</v>
      </c>
      <c r="M2033" s="6" t="s">
        <v>27</v>
      </c>
      <c r="N2033" t="s">
        <v>17</v>
      </c>
      <c r="O2033" t="s">
        <v>18</v>
      </c>
    </row>
    <row r="2034" spans="1:15" x14ac:dyDescent="0.45">
      <c r="A2034">
        <v>83625105</v>
      </c>
      <c r="B2034" s="4">
        <v>43921</v>
      </c>
      <c r="C2034">
        <v>4725857</v>
      </c>
      <c r="D2034">
        <v>12899</v>
      </c>
      <c r="E2034" t="s">
        <v>177</v>
      </c>
      <c r="F2034" t="s">
        <v>151</v>
      </c>
      <c r="G2034" t="s">
        <v>155</v>
      </c>
      <c r="H2034">
        <v>2</v>
      </c>
      <c r="I2034" s="5">
        <v>268.05882352941177</v>
      </c>
      <c r="J2034" s="5">
        <f t="shared" si="31"/>
        <v>536.11764705882354</v>
      </c>
      <c r="K2034" s="6">
        <v>48529</v>
      </c>
      <c r="L2034" s="6" t="s">
        <v>19</v>
      </c>
      <c r="M2034" s="6" t="s">
        <v>20</v>
      </c>
      <c r="N2034" t="s">
        <v>35</v>
      </c>
      <c r="O2034" t="s">
        <v>18</v>
      </c>
    </row>
    <row r="2035" spans="1:15" x14ac:dyDescent="0.45">
      <c r="A2035">
        <v>83625105</v>
      </c>
      <c r="B2035" s="4">
        <v>43921</v>
      </c>
      <c r="C2035">
        <v>4725857</v>
      </c>
      <c r="D2035">
        <v>12086</v>
      </c>
      <c r="E2035" t="s">
        <v>206</v>
      </c>
      <c r="F2035" t="s">
        <v>151</v>
      </c>
      <c r="G2035" t="s">
        <v>154</v>
      </c>
      <c r="H2035">
        <v>2</v>
      </c>
      <c r="I2035" s="5">
        <v>248.73109243697482</v>
      </c>
      <c r="J2035" s="5">
        <f t="shared" si="31"/>
        <v>497.46218487394964</v>
      </c>
      <c r="K2035" s="6">
        <v>48529</v>
      </c>
      <c r="L2035" s="6" t="s">
        <v>19</v>
      </c>
      <c r="M2035" s="6" t="s">
        <v>20</v>
      </c>
      <c r="N2035" t="s">
        <v>35</v>
      </c>
      <c r="O2035" t="s">
        <v>18</v>
      </c>
    </row>
    <row r="2036" spans="1:15" x14ac:dyDescent="0.45">
      <c r="A2036">
        <v>83625105</v>
      </c>
      <c r="B2036" s="4">
        <v>43921</v>
      </c>
      <c r="C2036">
        <v>4725857</v>
      </c>
      <c r="D2036">
        <v>13394</v>
      </c>
      <c r="E2036" t="s">
        <v>214</v>
      </c>
      <c r="F2036" t="s">
        <v>152</v>
      </c>
      <c r="G2036" t="s">
        <v>154</v>
      </c>
      <c r="H2036">
        <v>2</v>
      </c>
      <c r="I2036" s="5">
        <v>123.52100840336136</v>
      </c>
      <c r="J2036" s="5">
        <f t="shared" si="31"/>
        <v>247.04201680672273</v>
      </c>
      <c r="K2036" s="6">
        <v>48529</v>
      </c>
      <c r="L2036" s="6" t="s">
        <v>19</v>
      </c>
      <c r="M2036" s="6" t="s">
        <v>20</v>
      </c>
      <c r="N2036" t="s">
        <v>35</v>
      </c>
      <c r="O2036" t="s">
        <v>18</v>
      </c>
    </row>
    <row r="2037" spans="1:15" x14ac:dyDescent="0.45">
      <c r="A2037">
        <v>76081990</v>
      </c>
      <c r="B2037" s="4">
        <v>43921</v>
      </c>
      <c r="C2037">
        <v>9999582</v>
      </c>
      <c r="D2037">
        <v>13111</v>
      </c>
      <c r="E2037" t="s">
        <v>178</v>
      </c>
      <c r="F2037" t="s">
        <v>152</v>
      </c>
      <c r="G2037" t="s">
        <v>155</v>
      </c>
      <c r="H2037">
        <v>2</v>
      </c>
      <c r="I2037" s="5">
        <v>113.43697478991598</v>
      </c>
      <c r="J2037" s="5">
        <f t="shared" si="31"/>
        <v>226.87394957983196</v>
      </c>
      <c r="K2037" s="6">
        <v>41460</v>
      </c>
      <c r="L2037" s="6" t="s">
        <v>28</v>
      </c>
      <c r="M2037" s="6" t="s">
        <v>29</v>
      </c>
      <c r="N2037" t="s">
        <v>17</v>
      </c>
      <c r="O2037" t="s">
        <v>18</v>
      </c>
    </row>
    <row r="2038" spans="1:15" x14ac:dyDescent="0.45">
      <c r="A2038">
        <v>76081990</v>
      </c>
      <c r="B2038" s="4">
        <v>43921</v>
      </c>
      <c r="C2038">
        <v>9999582</v>
      </c>
      <c r="D2038">
        <v>13363</v>
      </c>
      <c r="E2038" t="s">
        <v>213</v>
      </c>
      <c r="F2038" t="s">
        <v>152</v>
      </c>
      <c r="G2038" t="s">
        <v>154</v>
      </c>
      <c r="H2038">
        <v>3</v>
      </c>
      <c r="I2038" s="5">
        <v>116.79831932773111</v>
      </c>
      <c r="J2038" s="5">
        <f t="shared" si="31"/>
        <v>350.39495798319331</v>
      </c>
      <c r="K2038" s="6">
        <v>41460</v>
      </c>
      <c r="L2038" s="6" t="s">
        <v>28</v>
      </c>
      <c r="M2038" s="6" t="s">
        <v>29</v>
      </c>
      <c r="N2038" t="s">
        <v>17</v>
      </c>
      <c r="O2038" t="s">
        <v>18</v>
      </c>
    </row>
    <row r="2039" spans="1:15" x14ac:dyDescent="0.45">
      <c r="A2039">
        <v>55494158</v>
      </c>
      <c r="B2039" s="4">
        <v>43921</v>
      </c>
      <c r="C2039">
        <v>9038026</v>
      </c>
      <c r="D2039">
        <v>10828</v>
      </c>
      <c r="E2039" t="s">
        <v>190</v>
      </c>
      <c r="F2039" t="s">
        <v>174</v>
      </c>
      <c r="G2039" t="s">
        <v>154</v>
      </c>
      <c r="H2039">
        <v>3</v>
      </c>
      <c r="I2039" s="5">
        <v>136.96638655462186</v>
      </c>
      <c r="J2039" s="5">
        <f t="shared" si="31"/>
        <v>410.89915966386559</v>
      </c>
      <c r="K2039" s="6">
        <v>25764</v>
      </c>
      <c r="L2039" s="6" t="s">
        <v>19</v>
      </c>
      <c r="M2039" s="6" t="s">
        <v>34</v>
      </c>
      <c r="N2039" t="s">
        <v>23</v>
      </c>
      <c r="O2039" t="s">
        <v>16</v>
      </c>
    </row>
    <row r="2040" spans="1:15" x14ac:dyDescent="0.45">
      <c r="A2040">
        <v>55494158</v>
      </c>
      <c r="B2040" s="4">
        <v>43921</v>
      </c>
      <c r="C2040">
        <v>9038026</v>
      </c>
      <c r="D2040">
        <v>11400</v>
      </c>
      <c r="E2040" t="s">
        <v>204</v>
      </c>
      <c r="F2040" t="s">
        <v>150</v>
      </c>
      <c r="G2040" t="s">
        <v>155</v>
      </c>
      <c r="H2040">
        <v>2</v>
      </c>
      <c r="I2040" s="5">
        <v>63.857142857142854</v>
      </c>
      <c r="J2040" s="5">
        <f t="shared" si="31"/>
        <v>127.71428571428571</v>
      </c>
      <c r="K2040" s="6">
        <v>25764</v>
      </c>
      <c r="L2040" s="6" t="s">
        <v>19</v>
      </c>
      <c r="M2040" s="6" t="s">
        <v>34</v>
      </c>
      <c r="N2040" t="s">
        <v>23</v>
      </c>
      <c r="O2040" t="s">
        <v>16</v>
      </c>
    </row>
    <row r="2041" spans="1:15" x14ac:dyDescent="0.45">
      <c r="A2041">
        <v>55494158</v>
      </c>
      <c r="B2041" s="4">
        <v>43921</v>
      </c>
      <c r="C2041">
        <v>9038026</v>
      </c>
      <c r="D2041">
        <v>12551</v>
      </c>
      <c r="E2041" t="s">
        <v>217</v>
      </c>
      <c r="F2041" t="s">
        <v>151</v>
      </c>
      <c r="G2041" t="s">
        <v>154</v>
      </c>
      <c r="H2041">
        <v>2</v>
      </c>
      <c r="I2041" s="5">
        <v>259.65546218487395</v>
      </c>
      <c r="J2041" s="5">
        <f t="shared" si="31"/>
        <v>519.31092436974791</v>
      </c>
      <c r="K2041" s="6">
        <v>25764</v>
      </c>
      <c r="L2041" s="6" t="s">
        <v>19</v>
      </c>
      <c r="M2041" s="6" t="s">
        <v>34</v>
      </c>
      <c r="N2041" t="s">
        <v>23</v>
      </c>
      <c r="O2041" t="s">
        <v>16</v>
      </c>
    </row>
    <row r="2042" spans="1:15" x14ac:dyDescent="0.45">
      <c r="A2042">
        <v>35952364</v>
      </c>
      <c r="B2042" s="4">
        <v>43921</v>
      </c>
      <c r="C2042">
        <v>5689141</v>
      </c>
      <c r="D2042">
        <v>11175</v>
      </c>
      <c r="E2042" t="s">
        <v>229</v>
      </c>
      <c r="F2042" t="s">
        <v>150</v>
      </c>
      <c r="G2042" t="s">
        <v>155</v>
      </c>
      <c r="H2042">
        <v>2</v>
      </c>
      <c r="I2042" s="5">
        <v>71.420168067226896</v>
      </c>
      <c r="J2042" s="5">
        <f t="shared" si="31"/>
        <v>142.84033613445379</v>
      </c>
      <c r="K2042" s="6">
        <v>76829</v>
      </c>
      <c r="L2042" s="6" t="s">
        <v>28</v>
      </c>
      <c r="M2042" s="6" t="s">
        <v>36</v>
      </c>
      <c r="N2042" t="s">
        <v>17</v>
      </c>
      <c r="O2042" t="s">
        <v>16</v>
      </c>
    </row>
    <row r="2043" spans="1:15" x14ac:dyDescent="0.45">
      <c r="A2043">
        <v>35952364</v>
      </c>
      <c r="B2043" s="4">
        <v>43921</v>
      </c>
      <c r="C2043">
        <v>5689141</v>
      </c>
      <c r="D2043">
        <v>11081</v>
      </c>
      <c r="E2043" t="s">
        <v>218</v>
      </c>
      <c r="F2043" t="s">
        <v>150</v>
      </c>
      <c r="G2043" t="s">
        <v>155</v>
      </c>
      <c r="H2043">
        <v>3</v>
      </c>
      <c r="I2043" s="5">
        <v>70.579831932773104</v>
      </c>
      <c r="J2043" s="5">
        <f t="shared" si="31"/>
        <v>211.7394957983193</v>
      </c>
      <c r="K2043" s="6">
        <v>76829</v>
      </c>
      <c r="L2043" s="6" t="s">
        <v>28</v>
      </c>
      <c r="M2043" s="6" t="s">
        <v>36</v>
      </c>
      <c r="N2043" t="s">
        <v>17</v>
      </c>
      <c r="O2043" t="s">
        <v>16</v>
      </c>
    </row>
    <row r="2044" spans="1:15" x14ac:dyDescent="0.45">
      <c r="A2044">
        <v>35952364</v>
      </c>
      <c r="B2044" s="4">
        <v>43921</v>
      </c>
      <c r="C2044">
        <v>5689141</v>
      </c>
      <c r="D2044">
        <v>13394</v>
      </c>
      <c r="E2044" t="s">
        <v>214</v>
      </c>
      <c r="F2044" t="s">
        <v>152</v>
      </c>
      <c r="G2044" t="s">
        <v>154</v>
      </c>
      <c r="H2044">
        <v>2</v>
      </c>
      <c r="I2044" s="5">
        <v>123.52100840336136</v>
      </c>
      <c r="J2044" s="5">
        <f t="shared" si="31"/>
        <v>247.04201680672273</v>
      </c>
      <c r="K2044" s="6">
        <v>76829</v>
      </c>
      <c r="L2044" s="6" t="s">
        <v>28</v>
      </c>
      <c r="M2044" s="6" t="s">
        <v>36</v>
      </c>
      <c r="N2044" t="s">
        <v>17</v>
      </c>
      <c r="O2044" t="s">
        <v>16</v>
      </c>
    </row>
    <row r="2045" spans="1:15" x14ac:dyDescent="0.45">
      <c r="A2045">
        <v>89517317</v>
      </c>
      <c r="B2045" s="4">
        <v>43920</v>
      </c>
      <c r="C2045">
        <v>8450455</v>
      </c>
      <c r="D2045">
        <v>13405</v>
      </c>
      <c r="E2045" t="s">
        <v>221</v>
      </c>
      <c r="F2045" t="s">
        <v>152</v>
      </c>
      <c r="G2045" t="s">
        <v>155</v>
      </c>
      <c r="H2045">
        <v>3</v>
      </c>
      <c r="I2045" s="5">
        <v>116.79831932773111</v>
      </c>
      <c r="J2045" s="5">
        <f t="shared" si="31"/>
        <v>350.39495798319331</v>
      </c>
      <c r="K2045" s="6">
        <v>53474</v>
      </c>
      <c r="L2045" s="6" t="s">
        <v>28</v>
      </c>
      <c r="M2045" s="6" t="s">
        <v>36</v>
      </c>
      <c r="N2045" t="s">
        <v>23</v>
      </c>
      <c r="O2045" t="s">
        <v>30</v>
      </c>
    </row>
    <row r="2046" spans="1:15" x14ac:dyDescent="0.45">
      <c r="A2046">
        <v>65264828</v>
      </c>
      <c r="B2046" s="4">
        <v>43919</v>
      </c>
      <c r="C2046">
        <v>1757717</v>
      </c>
      <c r="D2046">
        <v>10828</v>
      </c>
      <c r="E2046" t="s">
        <v>190</v>
      </c>
      <c r="F2046" t="s">
        <v>174</v>
      </c>
      <c r="G2046" t="s">
        <v>154</v>
      </c>
      <c r="H2046">
        <v>3</v>
      </c>
      <c r="I2046" s="5">
        <v>136.96638655462186</v>
      </c>
      <c r="J2046" s="5">
        <f t="shared" si="31"/>
        <v>410.89915966386559</v>
      </c>
      <c r="K2046" s="6">
        <v>83043</v>
      </c>
      <c r="L2046" s="6" t="s">
        <v>13</v>
      </c>
      <c r="M2046" s="6" t="s">
        <v>27</v>
      </c>
      <c r="N2046" t="s">
        <v>23</v>
      </c>
      <c r="O2046" t="s">
        <v>18</v>
      </c>
    </row>
    <row r="2047" spans="1:15" x14ac:dyDescent="0.45">
      <c r="A2047">
        <v>87941539</v>
      </c>
      <c r="B2047" s="4">
        <v>43919</v>
      </c>
      <c r="C2047">
        <v>9130538</v>
      </c>
      <c r="D2047">
        <v>13363</v>
      </c>
      <c r="E2047" t="s">
        <v>213</v>
      </c>
      <c r="F2047" t="s">
        <v>152</v>
      </c>
      <c r="G2047" t="s">
        <v>154</v>
      </c>
      <c r="H2047">
        <v>3</v>
      </c>
      <c r="I2047" s="5">
        <v>116.79831932773111</v>
      </c>
      <c r="J2047" s="5">
        <f t="shared" si="31"/>
        <v>350.39495798319331</v>
      </c>
      <c r="K2047" s="6">
        <v>85049</v>
      </c>
      <c r="L2047" s="6" t="s">
        <v>13</v>
      </c>
      <c r="M2047" s="6" t="s">
        <v>27</v>
      </c>
      <c r="N2047" t="s">
        <v>17</v>
      </c>
      <c r="O2047" t="s">
        <v>18</v>
      </c>
    </row>
    <row r="2048" spans="1:15" x14ac:dyDescent="0.45">
      <c r="A2048">
        <v>65264828</v>
      </c>
      <c r="B2048" s="4">
        <v>43919</v>
      </c>
      <c r="C2048">
        <v>1757717</v>
      </c>
      <c r="D2048">
        <v>11175</v>
      </c>
      <c r="E2048" t="s">
        <v>229</v>
      </c>
      <c r="F2048" t="s">
        <v>150</v>
      </c>
      <c r="G2048" t="s">
        <v>155</v>
      </c>
      <c r="H2048">
        <v>2</v>
      </c>
      <c r="I2048" s="5">
        <v>71.420168067226896</v>
      </c>
      <c r="J2048" s="5">
        <f t="shared" si="31"/>
        <v>142.84033613445379</v>
      </c>
      <c r="K2048" s="6">
        <v>83043</v>
      </c>
      <c r="L2048" s="6" t="s">
        <v>13</v>
      </c>
      <c r="M2048" s="6" t="s">
        <v>27</v>
      </c>
      <c r="N2048" t="s">
        <v>23</v>
      </c>
      <c r="O2048" t="s">
        <v>18</v>
      </c>
    </row>
    <row r="2049" spans="1:15" x14ac:dyDescent="0.45">
      <c r="A2049">
        <v>65264828</v>
      </c>
      <c r="B2049" s="4">
        <v>43919</v>
      </c>
      <c r="C2049">
        <v>1757717</v>
      </c>
      <c r="D2049">
        <v>11036</v>
      </c>
      <c r="E2049" t="s">
        <v>227</v>
      </c>
      <c r="F2049" t="s">
        <v>150</v>
      </c>
      <c r="G2049" t="s">
        <v>155</v>
      </c>
      <c r="H2049">
        <v>2</v>
      </c>
      <c r="I2049" s="5">
        <v>68.058823529411768</v>
      </c>
      <c r="J2049" s="5">
        <f t="shared" si="31"/>
        <v>136.11764705882354</v>
      </c>
      <c r="K2049" s="6">
        <v>83043</v>
      </c>
      <c r="L2049" s="6" t="s">
        <v>13</v>
      </c>
      <c r="M2049" s="6" t="s">
        <v>27</v>
      </c>
      <c r="N2049" t="s">
        <v>23</v>
      </c>
      <c r="O2049" t="s">
        <v>18</v>
      </c>
    </row>
    <row r="2050" spans="1:15" x14ac:dyDescent="0.45">
      <c r="A2050">
        <v>82781047</v>
      </c>
      <c r="B2050" s="4">
        <v>43918</v>
      </c>
      <c r="C2050">
        <v>3149325</v>
      </c>
      <c r="D2050">
        <v>11431</v>
      </c>
      <c r="E2050" t="s">
        <v>209</v>
      </c>
      <c r="F2050" t="s">
        <v>150</v>
      </c>
      <c r="G2050" t="s">
        <v>155</v>
      </c>
      <c r="H2050">
        <v>2</v>
      </c>
      <c r="I2050" s="5">
        <v>63.857142857142854</v>
      </c>
      <c r="J2050" s="5">
        <f t="shared" ref="J2050:J2113" si="32">H2050*I2050</f>
        <v>127.71428571428571</v>
      </c>
      <c r="K2050" s="6">
        <v>51674</v>
      </c>
      <c r="L2050" s="6" t="s">
        <v>28</v>
      </c>
      <c r="M2050" s="6" t="s">
        <v>29</v>
      </c>
      <c r="N2050" t="s">
        <v>32</v>
      </c>
      <c r="O2050" t="s">
        <v>18</v>
      </c>
    </row>
    <row r="2051" spans="1:15" x14ac:dyDescent="0.45">
      <c r="A2051">
        <v>82781047</v>
      </c>
      <c r="B2051" s="4">
        <v>43918</v>
      </c>
      <c r="C2051">
        <v>3149325</v>
      </c>
      <c r="D2051">
        <v>12710</v>
      </c>
      <c r="E2051" t="s">
        <v>228</v>
      </c>
      <c r="F2051" t="s">
        <v>151</v>
      </c>
      <c r="G2051" t="s">
        <v>155</v>
      </c>
      <c r="H2051">
        <v>3</v>
      </c>
      <c r="I2051" s="5">
        <v>259.65546218487395</v>
      </c>
      <c r="J2051" s="5">
        <f t="shared" si="32"/>
        <v>778.96638655462186</v>
      </c>
      <c r="K2051" s="6">
        <v>51674</v>
      </c>
      <c r="L2051" s="6" t="s">
        <v>28</v>
      </c>
      <c r="M2051" s="6" t="s">
        <v>29</v>
      </c>
      <c r="N2051" t="s">
        <v>32</v>
      </c>
      <c r="O2051" t="s">
        <v>18</v>
      </c>
    </row>
    <row r="2052" spans="1:15" x14ac:dyDescent="0.45">
      <c r="A2052">
        <v>82781047</v>
      </c>
      <c r="B2052" s="4">
        <v>43918</v>
      </c>
      <c r="C2052">
        <v>3149325</v>
      </c>
      <c r="D2052">
        <v>13653</v>
      </c>
      <c r="E2052" t="s">
        <v>196</v>
      </c>
      <c r="F2052" t="s">
        <v>152</v>
      </c>
      <c r="G2052" t="s">
        <v>155</v>
      </c>
      <c r="H2052">
        <v>3</v>
      </c>
      <c r="I2052" s="5">
        <v>121.00000000000001</v>
      </c>
      <c r="J2052" s="5">
        <f t="shared" si="32"/>
        <v>363.00000000000006</v>
      </c>
      <c r="K2052" s="6">
        <v>51674</v>
      </c>
      <c r="L2052" s="6" t="s">
        <v>28</v>
      </c>
      <c r="M2052" s="6" t="s">
        <v>29</v>
      </c>
      <c r="N2052" t="s">
        <v>32</v>
      </c>
      <c r="O2052" t="s">
        <v>18</v>
      </c>
    </row>
    <row r="2053" spans="1:15" x14ac:dyDescent="0.45">
      <c r="A2053">
        <v>76498577</v>
      </c>
      <c r="B2053" s="4">
        <v>43918</v>
      </c>
      <c r="C2053">
        <v>1571605</v>
      </c>
      <c r="D2053">
        <v>13355</v>
      </c>
      <c r="E2053" t="s">
        <v>224</v>
      </c>
      <c r="F2053" t="s">
        <v>152</v>
      </c>
      <c r="G2053" t="s">
        <v>154</v>
      </c>
      <c r="H2053">
        <v>2</v>
      </c>
      <c r="I2053" s="5">
        <v>123.52100840336136</v>
      </c>
      <c r="J2053" s="5">
        <f t="shared" si="32"/>
        <v>247.04201680672273</v>
      </c>
      <c r="K2053" s="6">
        <v>56377</v>
      </c>
      <c r="L2053" s="6" t="s">
        <v>28</v>
      </c>
      <c r="M2053" s="6" t="s">
        <v>36</v>
      </c>
      <c r="N2053" t="s">
        <v>32</v>
      </c>
      <c r="O2053" t="s">
        <v>18</v>
      </c>
    </row>
    <row r="2054" spans="1:15" x14ac:dyDescent="0.45">
      <c r="A2054">
        <v>49143112</v>
      </c>
      <c r="B2054" s="4">
        <v>43918</v>
      </c>
      <c r="C2054">
        <v>3484070</v>
      </c>
      <c r="D2054">
        <v>10538</v>
      </c>
      <c r="E2054" t="s">
        <v>226</v>
      </c>
      <c r="F2054" t="s">
        <v>174</v>
      </c>
      <c r="G2054" t="s">
        <v>154</v>
      </c>
      <c r="H2054">
        <v>3</v>
      </c>
      <c r="I2054" s="5">
        <v>130.24369747899161</v>
      </c>
      <c r="J2054" s="5">
        <f t="shared" si="32"/>
        <v>390.73109243697479</v>
      </c>
      <c r="K2054" s="6">
        <v>45549</v>
      </c>
      <c r="L2054" s="6" t="s">
        <v>28</v>
      </c>
      <c r="M2054" s="6" t="s">
        <v>29</v>
      </c>
      <c r="N2054" t="s">
        <v>32</v>
      </c>
      <c r="O2054" t="s">
        <v>16</v>
      </c>
    </row>
    <row r="2055" spans="1:15" x14ac:dyDescent="0.45">
      <c r="A2055">
        <v>49143112</v>
      </c>
      <c r="B2055" s="4">
        <v>43918</v>
      </c>
      <c r="C2055">
        <v>3484070</v>
      </c>
      <c r="D2055">
        <v>10181</v>
      </c>
      <c r="E2055" t="s">
        <v>189</v>
      </c>
      <c r="F2055" t="s">
        <v>174</v>
      </c>
      <c r="G2055" t="s">
        <v>154</v>
      </c>
      <c r="H2055">
        <v>3</v>
      </c>
      <c r="I2055" s="5">
        <v>134.44537815126051</v>
      </c>
      <c r="J2055" s="5">
        <f t="shared" si="32"/>
        <v>403.33613445378154</v>
      </c>
      <c r="K2055" s="6">
        <v>45549</v>
      </c>
      <c r="L2055" s="6" t="s">
        <v>28</v>
      </c>
      <c r="M2055" s="6" t="s">
        <v>29</v>
      </c>
      <c r="N2055" t="s">
        <v>32</v>
      </c>
      <c r="O2055" t="s">
        <v>16</v>
      </c>
    </row>
    <row r="2056" spans="1:15" x14ac:dyDescent="0.45">
      <c r="A2056">
        <v>49143112</v>
      </c>
      <c r="B2056" s="4">
        <v>43918</v>
      </c>
      <c r="C2056">
        <v>3484070</v>
      </c>
      <c r="D2056">
        <v>10722</v>
      </c>
      <c r="E2056" t="s">
        <v>192</v>
      </c>
      <c r="F2056" t="s">
        <v>174</v>
      </c>
      <c r="G2056" t="s">
        <v>154</v>
      </c>
      <c r="H2056">
        <v>2</v>
      </c>
      <c r="I2056" s="5">
        <v>136.96638655462186</v>
      </c>
      <c r="J2056" s="5">
        <f t="shared" si="32"/>
        <v>273.93277310924373</v>
      </c>
      <c r="K2056" s="6">
        <v>45549</v>
      </c>
      <c r="L2056" s="6" t="s">
        <v>28</v>
      </c>
      <c r="M2056" s="6" t="s">
        <v>29</v>
      </c>
      <c r="N2056" t="s">
        <v>32</v>
      </c>
      <c r="O2056" t="s">
        <v>16</v>
      </c>
    </row>
    <row r="2057" spans="1:15" x14ac:dyDescent="0.45">
      <c r="A2057">
        <v>76291337</v>
      </c>
      <c r="B2057" s="4">
        <v>43917</v>
      </c>
      <c r="C2057">
        <v>5922112</v>
      </c>
      <c r="D2057">
        <v>11733</v>
      </c>
      <c r="E2057" t="s">
        <v>182</v>
      </c>
      <c r="F2057" t="s">
        <v>150</v>
      </c>
      <c r="G2057" t="s">
        <v>155</v>
      </c>
      <c r="H2057">
        <v>3</v>
      </c>
      <c r="I2057" s="5">
        <v>73.100840336134453</v>
      </c>
      <c r="J2057" s="5">
        <f t="shared" si="32"/>
        <v>219.30252100840335</v>
      </c>
      <c r="K2057" s="6">
        <v>20038</v>
      </c>
      <c r="L2057" s="6" t="s">
        <v>19</v>
      </c>
      <c r="M2057" s="6" t="s">
        <v>47</v>
      </c>
      <c r="N2057" t="s">
        <v>23</v>
      </c>
      <c r="O2057" t="s">
        <v>18</v>
      </c>
    </row>
    <row r="2058" spans="1:15" x14ac:dyDescent="0.45">
      <c r="A2058">
        <v>76291337</v>
      </c>
      <c r="B2058" s="4">
        <v>43917</v>
      </c>
      <c r="C2058">
        <v>5922112</v>
      </c>
      <c r="D2058">
        <v>12710</v>
      </c>
      <c r="E2058" t="s">
        <v>228</v>
      </c>
      <c r="F2058" t="s">
        <v>151</v>
      </c>
      <c r="G2058" t="s">
        <v>155</v>
      </c>
      <c r="H2058">
        <v>3</v>
      </c>
      <c r="I2058" s="5">
        <v>259.65546218487395</v>
      </c>
      <c r="J2058" s="5">
        <f t="shared" si="32"/>
        <v>778.96638655462186</v>
      </c>
      <c r="K2058" s="6">
        <v>20038</v>
      </c>
      <c r="L2058" s="6" t="s">
        <v>19</v>
      </c>
      <c r="M2058" s="6" t="s">
        <v>47</v>
      </c>
      <c r="N2058" t="s">
        <v>23</v>
      </c>
      <c r="O2058" t="s">
        <v>18</v>
      </c>
    </row>
    <row r="2059" spans="1:15" x14ac:dyDescent="0.45">
      <c r="A2059">
        <v>76291337</v>
      </c>
      <c r="B2059" s="4">
        <v>43917</v>
      </c>
      <c r="C2059">
        <v>5922112</v>
      </c>
      <c r="D2059">
        <v>13302</v>
      </c>
      <c r="E2059" t="s">
        <v>203</v>
      </c>
      <c r="F2059" t="s">
        <v>152</v>
      </c>
      <c r="G2059" t="s">
        <v>155</v>
      </c>
      <c r="H2059">
        <v>2</v>
      </c>
      <c r="I2059" s="5">
        <v>121.00000000000001</v>
      </c>
      <c r="J2059" s="5">
        <f t="shared" si="32"/>
        <v>242.00000000000003</v>
      </c>
      <c r="K2059" s="6">
        <v>20038</v>
      </c>
      <c r="L2059" s="6" t="s">
        <v>19</v>
      </c>
      <c r="M2059" s="6" t="s">
        <v>47</v>
      </c>
      <c r="N2059" t="s">
        <v>23</v>
      </c>
      <c r="O2059" t="s">
        <v>18</v>
      </c>
    </row>
    <row r="2060" spans="1:15" x14ac:dyDescent="0.45">
      <c r="A2060">
        <v>65928528</v>
      </c>
      <c r="B2060" s="4">
        <v>43917</v>
      </c>
      <c r="C2060">
        <v>7284898</v>
      </c>
      <c r="D2060">
        <v>10557</v>
      </c>
      <c r="E2060" t="s">
        <v>215</v>
      </c>
      <c r="F2060" t="s">
        <v>174</v>
      </c>
      <c r="G2060" t="s">
        <v>154</v>
      </c>
      <c r="H2060">
        <v>2</v>
      </c>
      <c r="I2060" s="5">
        <v>132.76470588235296</v>
      </c>
      <c r="J2060" s="5">
        <f t="shared" si="32"/>
        <v>265.52941176470591</v>
      </c>
      <c r="K2060" s="6" t="s">
        <v>77</v>
      </c>
      <c r="L2060" s="6" t="s">
        <v>21</v>
      </c>
      <c r="M2060" s="6" t="s">
        <v>31</v>
      </c>
      <c r="N2060" t="s">
        <v>17</v>
      </c>
      <c r="O2060" t="s">
        <v>18</v>
      </c>
    </row>
    <row r="2061" spans="1:15" x14ac:dyDescent="0.45">
      <c r="A2061">
        <v>65928528</v>
      </c>
      <c r="B2061" s="4">
        <v>43917</v>
      </c>
      <c r="C2061">
        <v>7284898</v>
      </c>
      <c r="D2061">
        <v>11733</v>
      </c>
      <c r="E2061" t="s">
        <v>182</v>
      </c>
      <c r="F2061" t="s">
        <v>150</v>
      </c>
      <c r="G2061" t="s">
        <v>155</v>
      </c>
      <c r="H2061">
        <v>3</v>
      </c>
      <c r="I2061" s="5">
        <v>73.100840336134453</v>
      </c>
      <c r="J2061" s="5">
        <f t="shared" si="32"/>
        <v>219.30252100840335</v>
      </c>
      <c r="K2061" s="6" t="s">
        <v>77</v>
      </c>
      <c r="L2061" s="6" t="s">
        <v>21</v>
      </c>
      <c r="M2061" s="6" t="s">
        <v>31</v>
      </c>
      <c r="N2061" t="s">
        <v>17</v>
      </c>
      <c r="O2061" t="s">
        <v>18</v>
      </c>
    </row>
    <row r="2062" spans="1:15" x14ac:dyDescent="0.45">
      <c r="A2062">
        <v>65928528</v>
      </c>
      <c r="B2062" s="4">
        <v>43917</v>
      </c>
      <c r="C2062">
        <v>7284898</v>
      </c>
      <c r="D2062">
        <v>13230</v>
      </c>
      <c r="E2062" t="s">
        <v>207</v>
      </c>
      <c r="F2062" t="s">
        <v>152</v>
      </c>
      <c r="G2062" t="s">
        <v>155</v>
      </c>
      <c r="H2062">
        <v>2</v>
      </c>
      <c r="I2062" s="5">
        <v>112.5966386554622</v>
      </c>
      <c r="J2062" s="5">
        <f t="shared" si="32"/>
        <v>225.1932773109244</v>
      </c>
      <c r="K2062" s="6" t="s">
        <v>77</v>
      </c>
      <c r="L2062" s="6" t="s">
        <v>21</v>
      </c>
      <c r="M2062" s="6" t="s">
        <v>31</v>
      </c>
      <c r="N2062" t="s">
        <v>17</v>
      </c>
      <c r="O2062" t="s">
        <v>18</v>
      </c>
    </row>
    <row r="2063" spans="1:15" x14ac:dyDescent="0.45">
      <c r="A2063">
        <v>96638467</v>
      </c>
      <c r="B2063" s="4">
        <v>43917</v>
      </c>
      <c r="C2063">
        <v>5269141</v>
      </c>
      <c r="D2063">
        <v>10331</v>
      </c>
      <c r="E2063" t="s">
        <v>188</v>
      </c>
      <c r="F2063" t="s">
        <v>174</v>
      </c>
      <c r="G2063" t="s">
        <v>154</v>
      </c>
      <c r="H2063">
        <v>2</v>
      </c>
      <c r="I2063" s="5">
        <v>141.16806722689077</v>
      </c>
      <c r="J2063" s="5">
        <f t="shared" si="32"/>
        <v>282.33613445378154</v>
      </c>
      <c r="K2063" s="6">
        <v>86551</v>
      </c>
      <c r="L2063" s="6" t="s">
        <v>13</v>
      </c>
      <c r="M2063" s="6" t="s">
        <v>27</v>
      </c>
      <c r="N2063" t="s">
        <v>23</v>
      </c>
      <c r="O2063" t="s">
        <v>57</v>
      </c>
    </row>
    <row r="2064" spans="1:15" x14ac:dyDescent="0.45">
      <c r="A2064">
        <v>18602752</v>
      </c>
      <c r="B2064" s="4">
        <v>43916</v>
      </c>
      <c r="C2064">
        <v>3243688</v>
      </c>
      <c r="D2064">
        <v>10538</v>
      </c>
      <c r="E2064" t="s">
        <v>226</v>
      </c>
      <c r="F2064" t="s">
        <v>174</v>
      </c>
      <c r="G2064" t="s">
        <v>154</v>
      </c>
      <c r="H2064">
        <v>2</v>
      </c>
      <c r="I2064" s="5">
        <v>130.24369747899161</v>
      </c>
      <c r="J2064" s="5">
        <f t="shared" si="32"/>
        <v>260.48739495798321</v>
      </c>
      <c r="K2064" s="6">
        <v>26441</v>
      </c>
      <c r="L2064" s="6" t="s">
        <v>19</v>
      </c>
      <c r="M2064" s="6" t="s">
        <v>20</v>
      </c>
      <c r="N2064" t="s">
        <v>32</v>
      </c>
      <c r="O2064" t="s">
        <v>16</v>
      </c>
    </row>
    <row r="2065" spans="1:15" x14ac:dyDescent="0.45">
      <c r="A2065">
        <v>78308816</v>
      </c>
      <c r="B2065" s="4">
        <v>43915</v>
      </c>
      <c r="C2065">
        <v>1860702</v>
      </c>
      <c r="D2065">
        <v>11561</v>
      </c>
      <c r="E2065" t="s">
        <v>187</v>
      </c>
      <c r="F2065" t="s">
        <v>150</v>
      </c>
      <c r="G2065" t="s">
        <v>154</v>
      </c>
      <c r="H2065">
        <v>2</v>
      </c>
      <c r="I2065" s="5">
        <v>66.378151260504197</v>
      </c>
      <c r="J2065" s="5">
        <f t="shared" si="32"/>
        <v>132.75630252100839</v>
      </c>
      <c r="K2065" s="6">
        <v>27749</v>
      </c>
      <c r="L2065" s="6" t="s">
        <v>19</v>
      </c>
      <c r="M2065" s="6" t="s">
        <v>20</v>
      </c>
      <c r="N2065" t="s">
        <v>17</v>
      </c>
      <c r="O2065" t="s">
        <v>18</v>
      </c>
    </row>
    <row r="2066" spans="1:15" x14ac:dyDescent="0.45">
      <c r="A2066">
        <v>63323561</v>
      </c>
      <c r="B2066" s="4">
        <v>43915</v>
      </c>
      <c r="C2066">
        <v>4769196</v>
      </c>
      <c r="D2066">
        <v>13653</v>
      </c>
      <c r="E2066" t="s">
        <v>196</v>
      </c>
      <c r="F2066" t="s">
        <v>152</v>
      </c>
      <c r="G2066" t="s">
        <v>155</v>
      </c>
      <c r="H2066">
        <v>3</v>
      </c>
      <c r="I2066" s="5">
        <v>121.00000000000001</v>
      </c>
      <c r="J2066" s="5">
        <f t="shared" si="32"/>
        <v>363.00000000000006</v>
      </c>
      <c r="K2066" s="6">
        <v>36404</v>
      </c>
      <c r="L2066" s="6" t="s">
        <v>21</v>
      </c>
      <c r="M2066" s="6" t="s">
        <v>22</v>
      </c>
      <c r="N2066" t="s">
        <v>17</v>
      </c>
      <c r="O2066" t="s">
        <v>16</v>
      </c>
    </row>
    <row r="2067" spans="1:15" x14ac:dyDescent="0.45">
      <c r="A2067">
        <v>31615612</v>
      </c>
      <c r="B2067" s="4">
        <v>43915</v>
      </c>
      <c r="C2067">
        <v>5187509</v>
      </c>
      <c r="D2067">
        <v>13791</v>
      </c>
      <c r="E2067" t="s">
        <v>179</v>
      </c>
      <c r="F2067" t="s">
        <v>152</v>
      </c>
      <c r="G2067" t="s">
        <v>155</v>
      </c>
      <c r="H2067">
        <v>2</v>
      </c>
      <c r="I2067" s="5">
        <v>125.20168067226892</v>
      </c>
      <c r="J2067" s="5">
        <f t="shared" si="32"/>
        <v>250.40336134453784</v>
      </c>
      <c r="K2067" s="6">
        <v>15755</v>
      </c>
      <c r="L2067" s="6" t="s">
        <v>21</v>
      </c>
      <c r="M2067" s="6" t="s">
        <v>31</v>
      </c>
      <c r="N2067" t="s">
        <v>15</v>
      </c>
      <c r="O2067" t="s">
        <v>16</v>
      </c>
    </row>
    <row r="2068" spans="1:15" x14ac:dyDescent="0.45">
      <c r="A2068">
        <v>39292244</v>
      </c>
      <c r="B2068" s="4">
        <v>43914</v>
      </c>
      <c r="C2068">
        <v>8565671</v>
      </c>
      <c r="D2068">
        <v>12430</v>
      </c>
      <c r="E2068" t="s">
        <v>186</v>
      </c>
      <c r="F2068" t="s">
        <v>151</v>
      </c>
      <c r="G2068" t="s">
        <v>155</v>
      </c>
      <c r="H2068">
        <v>2</v>
      </c>
      <c r="I2068" s="5">
        <v>256.29411764705884</v>
      </c>
      <c r="J2068" s="5">
        <f t="shared" si="32"/>
        <v>512.58823529411768</v>
      </c>
      <c r="K2068" s="6">
        <v>71665</v>
      </c>
      <c r="L2068" s="6" t="s">
        <v>13</v>
      </c>
      <c r="M2068" s="6" t="s">
        <v>14</v>
      </c>
      <c r="N2068" t="s">
        <v>23</v>
      </c>
      <c r="O2068" t="s">
        <v>16</v>
      </c>
    </row>
    <row r="2069" spans="1:15" x14ac:dyDescent="0.45">
      <c r="A2069">
        <v>27050353</v>
      </c>
      <c r="B2069" s="4">
        <v>43914</v>
      </c>
      <c r="C2069">
        <v>9009988</v>
      </c>
      <c r="D2069">
        <v>12849</v>
      </c>
      <c r="E2069" t="s">
        <v>200</v>
      </c>
      <c r="F2069" t="s">
        <v>151</v>
      </c>
      <c r="G2069" t="s">
        <v>154</v>
      </c>
      <c r="H2069">
        <v>2</v>
      </c>
      <c r="I2069" s="5">
        <v>255.45378151260505</v>
      </c>
      <c r="J2069" s="5">
        <f t="shared" si="32"/>
        <v>510.9075630252101</v>
      </c>
      <c r="K2069" s="6">
        <v>72379</v>
      </c>
      <c r="L2069" s="6" t="s">
        <v>13</v>
      </c>
      <c r="M2069" s="6" t="s">
        <v>14</v>
      </c>
      <c r="N2069" t="s">
        <v>15</v>
      </c>
      <c r="O2069" t="s">
        <v>16</v>
      </c>
    </row>
    <row r="2070" spans="1:15" x14ac:dyDescent="0.45">
      <c r="A2070">
        <v>27050353</v>
      </c>
      <c r="B2070" s="4">
        <v>43914</v>
      </c>
      <c r="C2070">
        <v>9009988</v>
      </c>
      <c r="D2070">
        <v>10181</v>
      </c>
      <c r="E2070" t="s">
        <v>189</v>
      </c>
      <c r="F2070" t="s">
        <v>174</v>
      </c>
      <c r="G2070" t="s">
        <v>154</v>
      </c>
      <c r="H2070">
        <v>3</v>
      </c>
      <c r="I2070" s="5">
        <v>134.44537815126051</v>
      </c>
      <c r="J2070" s="5">
        <f t="shared" si="32"/>
        <v>403.33613445378154</v>
      </c>
      <c r="K2070" s="6">
        <v>72379</v>
      </c>
      <c r="L2070" s="6" t="s">
        <v>13</v>
      </c>
      <c r="M2070" s="6" t="s">
        <v>14</v>
      </c>
      <c r="N2070" t="s">
        <v>15</v>
      </c>
      <c r="O2070" t="s">
        <v>16</v>
      </c>
    </row>
    <row r="2071" spans="1:15" x14ac:dyDescent="0.45">
      <c r="A2071">
        <v>51705093</v>
      </c>
      <c r="B2071" s="4">
        <v>43914</v>
      </c>
      <c r="C2071">
        <v>6333770</v>
      </c>
      <c r="D2071">
        <v>11081</v>
      </c>
      <c r="E2071" t="s">
        <v>218</v>
      </c>
      <c r="F2071" t="s">
        <v>150</v>
      </c>
      <c r="G2071" t="s">
        <v>155</v>
      </c>
      <c r="H2071">
        <v>2</v>
      </c>
      <c r="I2071" s="5">
        <v>70.579831932773104</v>
      </c>
      <c r="J2071" s="5">
        <f t="shared" si="32"/>
        <v>141.15966386554621</v>
      </c>
      <c r="K2071" s="6">
        <v>98673</v>
      </c>
      <c r="L2071" s="6" t="s">
        <v>21</v>
      </c>
      <c r="M2071" s="6" t="s">
        <v>22</v>
      </c>
      <c r="N2071" t="s">
        <v>35</v>
      </c>
      <c r="O2071" t="s">
        <v>16</v>
      </c>
    </row>
    <row r="2072" spans="1:15" x14ac:dyDescent="0.45">
      <c r="A2072">
        <v>45277057</v>
      </c>
      <c r="B2072" s="4">
        <v>43914</v>
      </c>
      <c r="C2072">
        <v>9038021</v>
      </c>
      <c r="D2072">
        <v>12058</v>
      </c>
      <c r="E2072" t="s">
        <v>210</v>
      </c>
      <c r="F2072" t="s">
        <v>151</v>
      </c>
      <c r="G2072" t="s">
        <v>155</v>
      </c>
      <c r="H2072">
        <v>2</v>
      </c>
      <c r="I2072" s="5">
        <v>267.218487394958</v>
      </c>
      <c r="J2072" s="5">
        <f t="shared" si="32"/>
        <v>534.43697478991601</v>
      </c>
      <c r="K2072" s="6">
        <v>32683</v>
      </c>
      <c r="L2072" s="6" t="s">
        <v>28</v>
      </c>
      <c r="M2072" s="6" t="s">
        <v>29</v>
      </c>
      <c r="N2072" t="s">
        <v>32</v>
      </c>
      <c r="O2072" t="s">
        <v>16</v>
      </c>
    </row>
    <row r="2073" spans="1:15" x14ac:dyDescent="0.45">
      <c r="A2073">
        <v>27050353</v>
      </c>
      <c r="B2073" s="4">
        <v>43914</v>
      </c>
      <c r="C2073">
        <v>9009988</v>
      </c>
      <c r="D2073">
        <v>11561</v>
      </c>
      <c r="E2073" t="s">
        <v>187</v>
      </c>
      <c r="F2073" t="s">
        <v>150</v>
      </c>
      <c r="G2073" t="s">
        <v>154</v>
      </c>
      <c r="H2073">
        <v>3</v>
      </c>
      <c r="I2073" s="5">
        <v>66.378151260504197</v>
      </c>
      <c r="J2073" s="5">
        <f t="shared" si="32"/>
        <v>199.1344537815126</v>
      </c>
      <c r="K2073" s="6">
        <v>72379</v>
      </c>
      <c r="L2073" s="6" t="s">
        <v>13</v>
      </c>
      <c r="M2073" s="6" t="s">
        <v>14</v>
      </c>
      <c r="N2073" t="s">
        <v>15</v>
      </c>
      <c r="O2073" t="s">
        <v>16</v>
      </c>
    </row>
    <row r="2074" spans="1:15" x14ac:dyDescent="0.45">
      <c r="A2074">
        <v>39292244</v>
      </c>
      <c r="B2074" s="4">
        <v>43914</v>
      </c>
      <c r="C2074">
        <v>8565671</v>
      </c>
      <c r="D2074">
        <v>11040</v>
      </c>
      <c r="E2074" t="s">
        <v>191</v>
      </c>
      <c r="F2074" t="s">
        <v>150</v>
      </c>
      <c r="G2074" t="s">
        <v>155</v>
      </c>
      <c r="H2074">
        <v>3</v>
      </c>
      <c r="I2074" s="5">
        <v>65.537815126050418</v>
      </c>
      <c r="J2074" s="5">
        <f t="shared" si="32"/>
        <v>196.61344537815125</v>
      </c>
      <c r="K2074" s="6">
        <v>71665</v>
      </c>
      <c r="L2074" s="6" t="s">
        <v>13</v>
      </c>
      <c r="M2074" s="6" t="s">
        <v>14</v>
      </c>
      <c r="N2074" t="s">
        <v>23</v>
      </c>
      <c r="O2074" t="s">
        <v>16</v>
      </c>
    </row>
    <row r="2075" spans="1:15" x14ac:dyDescent="0.45">
      <c r="A2075">
        <v>39292244</v>
      </c>
      <c r="B2075" s="4">
        <v>43914</v>
      </c>
      <c r="C2075">
        <v>8565671</v>
      </c>
      <c r="D2075">
        <v>11561</v>
      </c>
      <c r="E2075" t="s">
        <v>187</v>
      </c>
      <c r="F2075" t="s">
        <v>150</v>
      </c>
      <c r="G2075" t="s">
        <v>154</v>
      </c>
      <c r="H2075">
        <v>2</v>
      </c>
      <c r="I2075" s="5">
        <v>66.378151260504197</v>
      </c>
      <c r="J2075" s="5">
        <f t="shared" si="32"/>
        <v>132.75630252100839</v>
      </c>
      <c r="K2075" s="6">
        <v>71665</v>
      </c>
      <c r="L2075" s="6" t="s">
        <v>13</v>
      </c>
      <c r="M2075" s="6" t="s">
        <v>14</v>
      </c>
      <c r="N2075" t="s">
        <v>23</v>
      </c>
      <c r="O2075" t="s">
        <v>16</v>
      </c>
    </row>
    <row r="2076" spans="1:15" x14ac:dyDescent="0.45">
      <c r="A2076">
        <v>14555240</v>
      </c>
      <c r="B2076" s="4">
        <v>43914</v>
      </c>
      <c r="C2076">
        <v>7783292</v>
      </c>
      <c r="D2076">
        <v>10181</v>
      </c>
      <c r="E2076" t="s">
        <v>189</v>
      </c>
      <c r="F2076" t="s">
        <v>174</v>
      </c>
      <c r="G2076" t="s">
        <v>154</v>
      </c>
      <c r="H2076">
        <v>2</v>
      </c>
      <c r="I2076" s="5">
        <v>134.44537815126051</v>
      </c>
      <c r="J2076" s="5">
        <f t="shared" si="32"/>
        <v>268.89075630252103</v>
      </c>
      <c r="K2076" s="6">
        <v>16248</v>
      </c>
      <c r="L2076" s="6" t="s">
        <v>21</v>
      </c>
      <c r="M2076" s="6" t="s">
        <v>31</v>
      </c>
      <c r="N2076" t="s">
        <v>17</v>
      </c>
      <c r="O2076" t="s">
        <v>16</v>
      </c>
    </row>
    <row r="2077" spans="1:15" x14ac:dyDescent="0.45">
      <c r="A2077">
        <v>14555240</v>
      </c>
      <c r="B2077" s="4">
        <v>43914</v>
      </c>
      <c r="C2077">
        <v>7783292</v>
      </c>
      <c r="D2077">
        <v>12149</v>
      </c>
      <c r="E2077" t="s">
        <v>232</v>
      </c>
      <c r="F2077" t="s">
        <v>151</v>
      </c>
      <c r="G2077" t="s">
        <v>155</v>
      </c>
      <c r="H2077">
        <v>3</v>
      </c>
      <c r="I2077" s="5">
        <v>264.69747899159665</v>
      </c>
      <c r="J2077" s="5">
        <f t="shared" si="32"/>
        <v>794.09243697478996</v>
      </c>
      <c r="K2077" s="6">
        <v>16248</v>
      </c>
      <c r="L2077" s="6" t="s">
        <v>21</v>
      </c>
      <c r="M2077" s="6" t="s">
        <v>31</v>
      </c>
      <c r="N2077" t="s">
        <v>17</v>
      </c>
      <c r="O2077" t="s">
        <v>16</v>
      </c>
    </row>
    <row r="2078" spans="1:15" x14ac:dyDescent="0.45">
      <c r="A2078">
        <v>14555240</v>
      </c>
      <c r="B2078" s="4">
        <v>43914</v>
      </c>
      <c r="C2078">
        <v>7783292</v>
      </c>
      <c r="D2078">
        <v>12735</v>
      </c>
      <c r="E2078" t="s">
        <v>231</v>
      </c>
      <c r="F2078" t="s">
        <v>151</v>
      </c>
      <c r="G2078" t="s">
        <v>155</v>
      </c>
      <c r="H2078">
        <v>2</v>
      </c>
      <c r="I2078" s="5">
        <v>268.05882352941177</v>
      </c>
      <c r="J2078" s="5">
        <f t="shared" si="32"/>
        <v>536.11764705882354</v>
      </c>
      <c r="K2078" s="6">
        <v>16248</v>
      </c>
      <c r="L2078" s="6" t="s">
        <v>21</v>
      </c>
      <c r="M2078" s="6" t="s">
        <v>31</v>
      </c>
      <c r="N2078" t="s">
        <v>17</v>
      </c>
      <c r="O2078" t="s">
        <v>16</v>
      </c>
    </row>
    <row r="2079" spans="1:15" x14ac:dyDescent="0.45">
      <c r="A2079">
        <v>15161999</v>
      </c>
      <c r="B2079" s="4">
        <v>43913</v>
      </c>
      <c r="C2079">
        <v>5269141</v>
      </c>
      <c r="D2079">
        <v>11175</v>
      </c>
      <c r="E2079" t="s">
        <v>229</v>
      </c>
      <c r="F2079" t="s">
        <v>150</v>
      </c>
      <c r="G2079" t="s">
        <v>155</v>
      </c>
      <c r="H2079">
        <v>3</v>
      </c>
      <c r="I2079" s="5">
        <v>71.420168067226896</v>
      </c>
      <c r="J2079" s="5">
        <f t="shared" si="32"/>
        <v>214.2605042016807</v>
      </c>
      <c r="K2079" s="6">
        <v>86551</v>
      </c>
      <c r="L2079" s="6" t="s">
        <v>13</v>
      </c>
      <c r="M2079" s="6" t="s">
        <v>27</v>
      </c>
      <c r="N2079" t="s">
        <v>15</v>
      </c>
      <c r="O2079" t="s">
        <v>16</v>
      </c>
    </row>
    <row r="2080" spans="1:15" x14ac:dyDescent="0.45">
      <c r="A2080">
        <v>92992885</v>
      </c>
      <c r="B2080" s="4">
        <v>43912</v>
      </c>
      <c r="C2080">
        <v>9765051</v>
      </c>
      <c r="D2080">
        <v>13363</v>
      </c>
      <c r="E2080" t="s">
        <v>213</v>
      </c>
      <c r="F2080" t="s">
        <v>152</v>
      </c>
      <c r="G2080" t="s">
        <v>154</v>
      </c>
      <c r="H2080">
        <v>2</v>
      </c>
      <c r="I2080" s="5">
        <v>116.79831932773111</v>
      </c>
      <c r="J2080" s="5">
        <f t="shared" si="32"/>
        <v>233.59663865546221</v>
      </c>
      <c r="K2080" s="6">
        <v>59759</v>
      </c>
      <c r="L2080" s="6" t="s">
        <v>28</v>
      </c>
      <c r="M2080" s="6" t="s">
        <v>29</v>
      </c>
      <c r="N2080" t="s">
        <v>32</v>
      </c>
      <c r="O2080" t="s">
        <v>26</v>
      </c>
    </row>
    <row r="2081" spans="1:15" x14ac:dyDescent="0.45">
      <c r="A2081">
        <v>95826365</v>
      </c>
      <c r="B2081" s="4">
        <v>43912</v>
      </c>
      <c r="C2081">
        <v>2494133</v>
      </c>
      <c r="D2081">
        <v>12086</v>
      </c>
      <c r="E2081" t="s">
        <v>206</v>
      </c>
      <c r="F2081" t="s">
        <v>151</v>
      </c>
      <c r="G2081" t="s">
        <v>154</v>
      </c>
      <c r="H2081">
        <v>2</v>
      </c>
      <c r="I2081" s="5">
        <v>248.73109243697482</v>
      </c>
      <c r="J2081" s="5">
        <f t="shared" si="32"/>
        <v>497.46218487394964</v>
      </c>
      <c r="K2081" s="6">
        <v>72160</v>
      </c>
      <c r="L2081" s="6" t="s">
        <v>13</v>
      </c>
      <c r="M2081" s="6" t="s">
        <v>14</v>
      </c>
      <c r="N2081" t="s">
        <v>23</v>
      </c>
      <c r="O2081" t="s">
        <v>26</v>
      </c>
    </row>
    <row r="2082" spans="1:15" x14ac:dyDescent="0.45">
      <c r="A2082">
        <v>41017789</v>
      </c>
      <c r="B2082" s="4">
        <v>43912</v>
      </c>
      <c r="C2082">
        <v>1584244</v>
      </c>
      <c r="D2082">
        <v>12499</v>
      </c>
      <c r="E2082" t="s">
        <v>183</v>
      </c>
      <c r="F2082" t="s">
        <v>151</v>
      </c>
      <c r="G2082" t="s">
        <v>155</v>
      </c>
      <c r="H2082">
        <v>2</v>
      </c>
      <c r="I2082" s="5">
        <v>248.73109243697482</v>
      </c>
      <c r="J2082" s="5">
        <f t="shared" si="32"/>
        <v>497.46218487394964</v>
      </c>
      <c r="K2082" s="6">
        <v>73525</v>
      </c>
      <c r="L2082" s="6" t="s">
        <v>13</v>
      </c>
      <c r="M2082" s="6" t="s">
        <v>14</v>
      </c>
      <c r="N2082" t="s">
        <v>32</v>
      </c>
      <c r="O2082" t="s">
        <v>16</v>
      </c>
    </row>
    <row r="2083" spans="1:15" x14ac:dyDescent="0.45">
      <c r="A2083">
        <v>95826365</v>
      </c>
      <c r="B2083" s="4">
        <v>43912</v>
      </c>
      <c r="C2083">
        <v>2494133</v>
      </c>
      <c r="D2083">
        <v>13699</v>
      </c>
      <c r="E2083" t="s">
        <v>223</v>
      </c>
      <c r="F2083" t="s">
        <v>152</v>
      </c>
      <c r="G2083" t="s">
        <v>155</v>
      </c>
      <c r="H2083">
        <v>3</v>
      </c>
      <c r="I2083" s="5">
        <v>119.31932773109244</v>
      </c>
      <c r="J2083" s="5">
        <f t="shared" si="32"/>
        <v>357.9579831932773</v>
      </c>
      <c r="K2083" s="6">
        <v>72160</v>
      </c>
      <c r="L2083" s="6" t="s">
        <v>13</v>
      </c>
      <c r="M2083" s="6" t="s">
        <v>14</v>
      </c>
      <c r="N2083" t="s">
        <v>23</v>
      </c>
      <c r="O2083" t="s">
        <v>26</v>
      </c>
    </row>
    <row r="2084" spans="1:15" x14ac:dyDescent="0.45">
      <c r="A2084">
        <v>50212583</v>
      </c>
      <c r="B2084" s="4">
        <v>43910</v>
      </c>
      <c r="C2084">
        <v>8747433</v>
      </c>
      <c r="D2084">
        <v>12551</v>
      </c>
      <c r="E2084" t="s">
        <v>217</v>
      </c>
      <c r="F2084" t="s">
        <v>151</v>
      </c>
      <c r="G2084" t="s">
        <v>154</v>
      </c>
      <c r="H2084">
        <v>2</v>
      </c>
      <c r="I2084" s="5">
        <v>259.65546218487395</v>
      </c>
      <c r="J2084" s="5">
        <f t="shared" si="32"/>
        <v>519.31092436974791</v>
      </c>
      <c r="K2084" s="6">
        <v>82377</v>
      </c>
      <c r="L2084" s="6" t="s">
        <v>13</v>
      </c>
      <c r="M2084" s="6" t="s">
        <v>27</v>
      </c>
      <c r="N2084" t="s">
        <v>15</v>
      </c>
      <c r="O2084" t="s">
        <v>16</v>
      </c>
    </row>
    <row r="2085" spans="1:15" x14ac:dyDescent="0.45">
      <c r="A2085">
        <v>50212583</v>
      </c>
      <c r="B2085" s="4">
        <v>43910</v>
      </c>
      <c r="C2085">
        <v>8747433</v>
      </c>
      <c r="D2085">
        <v>10538</v>
      </c>
      <c r="E2085" t="s">
        <v>226</v>
      </c>
      <c r="F2085" t="s">
        <v>174</v>
      </c>
      <c r="G2085" t="s">
        <v>154</v>
      </c>
      <c r="H2085">
        <v>2</v>
      </c>
      <c r="I2085" s="5">
        <v>130.24369747899161</v>
      </c>
      <c r="J2085" s="5">
        <f t="shared" si="32"/>
        <v>260.48739495798321</v>
      </c>
      <c r="K2085" s="6">
        <v>82377</v>
      </c>
      <c r="L2085" s="6" t="s">
        <v>13</v>
      </c>
      <c r="M2085" s="6" t="s">
        <v>27</v>
      </c>
      <c r="N2085" t="s">
        <v>15</v>
      </c>
      <c r="O2085" t="s">
        <v>16</v>
      </c>
    </row>
    <row r="2086" spans="1:15" x14ac:dyDescent="0.45">
      <c r="A2086">
        <v>29443770</v>
      </c>
      <c r="B2086" s="4">
        <v>43910</v>
      </c>
      <c r="C2086">
        <v>7198561</v>
      </c>
      <c r="D2086">
        <v>12499</v>
      </c>
      <c r="E2086" t="s">
        <v>183</v>
      </c>
      <c r="F2086" t="s">
        <v>151</v>
      </c>
      <c r="G2086" t="s">
        <v>155</v>
      </c>
      <c r="H2086">
        <v>3</v>
      </c>
      <c r="I2086" s="5">
        <v>248.73109243697482</v>
      </c>
      <c r="J2086" s="5">
        <f t="shared" si="32"/>
        <v>746.19327731092449</v>
      </c>
      <c r="K2086" s="6">
        <v>69412</v>
      </c>
      <c r="L2086" s="6" t="s">
        <v>13</v>
      </c>
      <c r="M2086" s="6" t="s">
        <v>39</v>
      </c>
      <c r="N2086" t="s">
        <v>32</v>
      </c>
      <c r="O2086" t="s">
        <v>16</v>
      </c>
    </row>
    <row r="2087" spans="1:15" x14ac:dyDescent="0.45">
      <c r="A2087">
        <v>29443770</v>
      </c>
      <c r="B2087" s="4">
        <v>43910</v>
      </c>
      <c r="C2087">
        <v>7198561</v>
      </c>
      <c r="D2087">
        <v>12899</v>
      </c>
      <c r="E2087" t="s">
        <v>177</v>
      </c>
      <c r="F2087" t="s">
        <v>151</v>
      </c>
      <c r="G2087" t="s">
        <v>155</v>
      </c>
      <c r="H2087">
        <v>2</v>
      </c>
      <c r="I2087" s="5">
        <v>268.05882352941177</v>
      </c>
      <c r="J2087" s="5">
        <f t="shared" si="32"/>
        <v>536.11764705882354</v>
      </c>
      <c r="K2087" s="6">
        <v>69412</v>
      </c>
      <c r="L2087" s="6" t="s">
        <v>13</v>
      </c>
      <c r="M2087" s="6" t="s">
        <v>39</v>
      </c>
      <c r="N2087" t="s">
        <v>32</v>
      </c>
      <c r="O2087" t="s">
        <v>16</v>
      </c>
    </row>
    <row r="2088" spans="1:15" x14ac:dyDescent="0.45">
      <c r="A2088">
        <v>29443770</v>
      </c>
      <c r="B2088" s="4">
        <v>43910</v>
      </c>
      <c r="C2088">
        <v>7198561</v>
      </c>
      <c r="D2088">
        <v>12499</v>
      </c>
      <c r="E2088" t="s">
        <v>183</v>
      </c>
      <c r="F2088" t="s">
        <v>151</v>
      </c>
      <c r="G2088" t="s">
        <v>155</v>
      </c>
      <c r="H2088">
        <v>3</v>
      </c>
      <c r="I2088" s="5">
        <v>248.73109243697482</v>
      </c>
      <c r="J2088" s="5">
        <f t="shared" si="32"/>
        <v>746.19327731092449</v>
      </c>
      <c r="K2088" s="6">
        <v>69412</v>
      </c>
      <c r="L2088" s="6" t="s">
        <v>13</v>
      </c>
      <c r="M2088" s="6" t="s">
        <v>39</v>
      </c>
      <c r="N2088" t="s">
        <v>32</v>
      </c>
      <c r="O2088" t="s">
        <v>16</v>
      </c>
    </row>
    <row r="2089" spans="1:15" x14ac:dyDescent="0.45">
      <c r="A2089">
        <v>50212583</v>
      </c>
      <c r="B2089" s="4">
        <v>43910</v>
      </c>
      <c r="C2089">
        <v>8747433</v>
      </c>
      <c r="D2089">
        <v>11561</v>
      </c>
      <c r="E2089" t="s">
        <v>187</v>
      </c>
      <c r="F2089" t="s">
        <v>150</v>
      </c>
      <c r="G2089" t="s">
        <v>154</v>
      </c>
      <c r="H2089">
        <v>3</v>
      </c>
      <c r="I2089" s="5">
        <v>66.378151260504197</v>
      </c>
      <c r="J2089" s="5">
        <f t="shared" si="32"/>
        <v>199.1344537815126</v>
      </c>
      <c r="K2089" s="6">
        <v>82377</v>
      </c>
      <c r="L2089" s="6" t="s">
        <v>13</v>
      </c>
      <c r="M2089" s="6" t="s">
        <v>27</v>
      </c>
      <c r="N2089" t="s">
        <v>15</v>
      </c>
      <c r="O2089" t="s">
        <v>16</v>
      </c>
    </row>
    <row r="2090" spans="1:15" x14ac:dyDescent="0.45">
      <c r="A2090">
        <v>17560318</v>
      </c>
      <c r="B2090" s="4">
        <v>43910</v>
      </c>
      <c r="C2090">
        <v>1697052</v>
      </c>
      <c r="D2090">
        <v>11310</v>
      </c>
      <c r="E2090" t="s">
        <v>211</v>
      </c>
      <c r="F2090" t="s">
        <v>150</v>
      </c>
      <c r="G2090" t="s">
        <v>154</v>
      </c>
      <c r="H2090">
        <v>3</v>
      </c>
      <c r="I2090" s="5">
        <v>71.420168067226896</v>
      </c>
      <c r="J2090" s="5">
        <f t="shared" si="32"/>
        <v>214.2605042016807</v>
      </c>
      <c r="K2090" s="6" t="s">
        <v>111</v>
      </c>
      <c r="L2090" s="6" t="s">
        <v>21</v>
      </c>
      <c r="M2090" s="6" t="s">
        <v>25</v>
      </c>
      <c r="N2090" t="s">
        <v>17</v>
      </c>
      <c r="O2090" t="s">
        <v>16</v>
      </c>
    </row>
    <row r="2091" spans="1:15" x14ac:dyDescent="0.45">
      <c r="A2091">
        <v>71588134</v>
      </c>
      <c r="B2091" s="4">
        <v>43909</v>
      </c>
      <c r="C2091">
        <v>1046143</v>
      </c>
      <c r="D2091">
        <v>12149</v>
      </c>
      <c r="E2091" t="s">
        <v>232</v>
      </c>
      <c r="F2091" t="s">
        <v>151</v>
      </c>
      <c r="G2091" t="s">
        <v>155</v>
      </c>
      <c r="H2091">
        <v>2</v>
      </c>
      <c r="I2091" s="5">
        <v>264.69747899159665</v>
      </c>
      <c r="J2091" s="5">
        <f t="shared" si="32"/>
        <v>529.39495798319331</v>
      </c>
      <c r="K2091" s="6" t="s">
        <v>24</v>
      </c>
      <c r="L2091" s="6" t="s">
        <v>21</v>
      </c>
      <c r="M2091" s="6" t="s">
        <v>25</v>
      </c>
      <c r="N2091" t="s">
        <v>17</v>
      </c>
      <c r="O2091" t="s">
        <v>18</v>
      </c>
    </row>
    <row r="2092" spans="1:15" x14ac:dyDescent="0.45">
      <c r="A2092">
        <v>92706120</v>
      </c>
      <c r="B2092" s="4">
        <v>43909</v>
      </c>
      <c r="C2092">
        <v>2162291</v>
      </c>
      <c r="D2092">
        <v>10722</v>
      </c>
      <c r="E2092" t="s">
        <v>192</v>
      </c>
      <c r="F2092" t="s">
        <v>174</v>
      </c>
      <c r="G2092" t="s">
        <v>154</v>
      </c>
      <c r="H2092">
        <v>2</v>
      </c>
      <c r="I2092" s="5">
        <v>136.96638655462186</v>
      </c>
      <c r="J2092" s="5">
        <f t="shared" si="32"/>
        <v>273.93277310924373</v>
      </c>
      <c r="K2092" s="6">
        <v>87719</v>
      </c>
      <c r="L2092" s="6" t="s">
        <v>13</v>
      </c>
      <c r="M2092" s="6" t="s">
        <v>27</v>
      </c>
      <c r="N2092" t="s">
        <v>17</v>
      </c>
      <c r="O2092" t="s">
        <v>26</v>
      </c>
    </row>
    <row r="2093" spans="1:15" x14ac:dyDescent="0.45">
      <c r="A2093">
        <v>78303252</v>
      </c>
      <c r="B2093" s="4">
        <v>43909</v>
      </c>
      <c r="C2093">
        <v>5348334</v>
      </c>
      <c r="D2093">
        <v>10430</v>
      </c>
      <c r="E2093" t="s">
        <v>176</v>
      </c>
      <c r="F2093" t="s">
        <v>174</v>
      </c>
      <c r="G2093" t="s">
        <v>155</v>
      </c>
      <c r="H2093">
        <v>2</v>
      </c>
      <c r="I2093" s="5">
        <v>140.32773109243698</v>
      </c>
      <c r="J2093" s="5">
        <f t="shared" si="32"/>
        <v>280.65546218487395</v>
      </c>
      <c r="K2093" s="6">
        <v>74747</v>
      </c>
      <c r="L2093" s="6" t="s">
        <v>13</v>
      </c>
      <c r="M2093" s="6" t="s">
        <v>14</v>
      </c>
      <c r="N2093" t="s">
        <v>32</v>
      </c>
      <c r="O2093" t="s">
        <v>18</v>
      </c>
    </row>
    <row r="2094" spans="1:15" x14ac:dyDescent="0.45">
      <c r="A2094">
        <v>78303252</v>
      </c>
      <c r="B2094" s="4">
        <v>43909</v>
      </c>
      <c r="C2094">
        <v>5348334</v>
      </c>
      <c r="D2094">
        <v>13583</v>
      </c>
      <c r="E2094" t="s">
        <v>184</v>
      </c>
      <c r="F2094" t="s">
        <v>152</v>
      </c>
      <c r="G2094" t="s">
        <v>154</v>
      </c>
      <c r="H2094">
        <v>2</v>
      </c>
      <c r="I2094" s="5">
        <v>110.07563025210085</v>
      </c>
      <c r="J2094" s="5">
        <f t="shared" si="32"/>
        <v>220.1512605042017</v>
      </c>
      <c r="K2094" s="6">
        <v>74747</v>
      </c>
      <c r="L2094" s="6" t="s">
        <v>13</v>
      </c>
      <c r="M2094" s="6" t="s">
        <v>14</v>
      </c>
      <c r="N2094" t="s">
        <v>32</v>
      </c>
      <c r="O2094" t="s">
        <v>18</v>
      </c>
    </row>
    <row r="2095" spans="1:15" x14ac:dyDescent="0.45">
      <c r="A2095">
        <v>29992578</v>
      </c>
      <c r="B2095" s="4">
        <v>43909</v>
      </c>
      <c r="C2095">
        <v>5164537</v>
      </c>
      <c r="D2095">
        <v>10430</v>
      </c>
      <c r="E2095" t="s">
        <v>176</v>
      </c>
      <c r="F2095" t="s">
        <v>174</v>
      </c>
      <c r="G2095" t="s">
        <v>155</v>
      </c>
      <c r="H2095">
        <v>2</v>
      </c>
      <c r="I2095" s="5">
        <v>140.32773109243698</v>
      </c>
      <c r="J2095" s="5">
        <f t="shared" si="32"/>
        <v>280.65546218487395</v>
      </c>
      <c r="K2095" s="6">
        <v>56470</v>
      </c>
      <c r="L2095" s="6" t="s">
        <v>28</v>
      </c>
      <c r="M2095" s="6" t="s">
        <v>36</v>
      </c>
      <c r="N2095" t="s">
        <v>23</v>
      </c>
      <c r="O2095" t="s">
        <v>16</v>
      </c>
    </row>
    <row r="2096" spans="1:15" x14ac:dyDescent="0.45">
      <c r="A2096">
        <v>29992578</v>
      </c>
      <c r="B2096" s="4">
        <v>43909</v>
      </c>
      <c r="C2096">
        <v>5164537</v>
      </c>
      <c r="D2096">
        <v>12849</v>
      </c>
      <c r="E2096" t="s">
        <v>200</v>
      </c>
      <c r="F2096" t="s">
        <v>151</v>
      </c>
      <c r="G2096" t="s">
        <v>154</v>
      </c>
      <c r="H2096">
        <v>2</v>
      </c>
      <c r="I2096" s="5">
        <v>255.45378151260505</v>
      </c>
      <c r="J2096" s="5">
        <f t="shared" si="32"/>
        <v>510.9075630252101</v>
      </c>
      <c r="K2096" s="6">
        <v>56470</v>
      </c>
      <c r="L2096" s="6" t="s">
        <v>28</v>
      </c>
      <c r="M2096" s="6" t="s">
        <v>36</v>
      </c>
      <c r="N2096" t="s">
        <v>23</v>
      </c>
      <c r="O2096" t="s">
        <v>16</v>
      </c>
    </row>
    <row r="2097" spans="1:15" x14ac:dyDescent="0.45">
      <c r="A2097">
        <v>78303252</v>
      </c>
      <c r="B2097" s="4">
        <v>43909</v>
      </c>
      <c r="C2097">
        <v>5348334</v>
      </c>
      <c r="D2097">
        <v>11175</v>
      </c>
      <c r="E2097" t="s">
        <v>229</v>
      </c>
      <c r="F2097" t="s">
        <v>150</v>
      </c>
      <c r="G2097" t="s">
        <v>155</v>
      </c>
      <c r="H2097">
        <v>2</v>
      </c>
      <c r="I2097" s="5">
        <v>71.420168067226896</v>
      </c>
      <c r="J2097" s="5">
        <f t="shared" si="32"/>
        <v>142.84033613445379</v>
      </c>
      <c r="K2097" s="6">
        <v>74747</v>
      </c>
      <c r="L2097" s="6" t="s">
        <v>13</v>
      </c>
      <c r="M2097" s="6" t="s">
        <v>14</v>
      </c>
      <c r="N2097" t="s">
        <v>32</v>
      </c>
      <c r="O2097" t="s">
        <v>18</v>
      </c>
    </row>
    <row r="2098" spans="1:15" x14ac:dyDescent="0.45">
      <c r="A2098">
        <v>59450878</v>
      </c>
      <c r="B2098" s="4">
        <v>43908</v>
      </c>
      <c r="C2098">
        <v>5350109</v>
      </c>
      <c r="D2098">
        <v>10538</v>
      </c>
      <c r="E2098" t="s">
        <v>226</v>
      </c>
      <c r="F2098" t="s">
        <v>174</v>
      </c>
      <c r="G2098" t="s">
        <v>154</v>
      </c>
      <c r="H2098">
        <v>2</v>
      </c>
      <c r="I2098" s="5">
        <v>130.24369747899161</v>
      </c>
      <c r="J2098" s="5">
        <f t="shared" si="32"/>
        <v>260.48739495798321</v>
      </c>
      <c r="K2098" s="6">
        <v>53639</v>
      </c>
      <c r="L2098" s="6" t="s">
        <v>28</v>
      </c>
      <c r="M2098" s="6" t="s">
        <v>29</v>
      </c>
      <c r="N2098" t="s">
        <v>15</v>
      </c>
      <c r="O2098" t="s">
        <v>16</v>
      </c>
    </row>
    <row r="2099" spans="1:15" x14ac:dyDescent="0.45">
      <c r="A2099">
        <v>44356552</v>
      </c>
      <c r="B2099" s="4">
        <v>43908</v>
      </c>
      <c r="C2099">
        <v>8182866</v>
      </c>
      <c r="D2099">
        <v>10722</v>
      </c>
      <c r="E2099" t="s">
        <v>192</v>
      </c>
      <c r="F2099" t="s">
        <v>174</v>
      </c>
      <c r="G2099" t="s">
        <v>154</v>
      </c>
      <c r="H2099">
        <v>2</v>
      </c>
      <c r="I2099" s="5">
        <v>136.96638655462186</v>
      </c>
      <c r="J2099" s="5">
        <f t="shared" si="32"/>
        <v>273.93277310924373</v>
      </c>
      <c r="K2099" s="6">
        <v>37327</v>
      </c>
      <c r="L2099" s="6" t="s">
        <v>21</v>
      </c>
      <c r="M2099" s="6" t="s">
        <v>22</v>
      </c>
      <c r="N2099" t="s">
        <v>15</v>
      </c>
      <c r="O2099" t="s">
        <v>16</v>
      </c>
    </row>
    <row r="2100" spans="1:15" x14ac:dyDescent="0.45">
      <c r="A2100">
        <v>44356552</v>
      </c>
      <c r="B2100" s="4">
        <v>43908</v>
      </c>
      <c r="C2100">
        <v>8182866</v>
      </c>
      <c r="D2100">
        <v>13320</v>
      </c>
      <c r="E2100" t="s">
        <v>225</v>
      </c>
      <c r="F2100" t="s">
        <v>152</v>
      </c>
      <c r="G2100" t="s">
        <v>154</v>
      </c>
      <c r="H2100">
        <v>2</v>
      </c>
      <c r="I2100" s="5">
        <v>110.07563025210085</v>
      </c>
      <c r="J2100" s="5">
        <f t="shared" si="32"/>
        <v>220.1512605042017</v>
      </c>
      <c r="K2100" s="6">
        <v>37327</v>
      </c>
      <c r="L2100" s="6" t="s">
        <v>21</v>
      </c>
      <c r="M2100" s="6" t="s">
        <v>22</v>
      </c>
      <c r="N2100" t="s">
        <v>15</v>
      </c>
      <c r="O2100" t="s">
        <v>16</v>
      </c>
    </row>
    <row r="2101" spans="1:15" x14ac:dyDescent="0.45">
      <c r="A2101">
        <v>80664819</v>
      </c>
      <c r="B2101" s="4">
        <v>43908</v>
      </c>
      <c r="C2101">
        <v>3867745</v>
      </c>
      <c r="D2101">
        <v>13699</v>
      </c>
      <c r="E2101" t="s">
        <v>223</v>
      </c>
      <c r="F2101" t="s">
        <v>152</v>
      </c>
      <c r="G2101" t="s">
        <v>155</v>
      </c>
      <c r="H2101">
        <v>2</v>
      </c>
      <c r="I2101" s="5">
        <v>119.31932773109244</v>
      </c>
      <c r="J2101" s="5">
        <f t="shared" si="32"/>
        <v>238.63865546218489</v>
      </c>
      <c r="K2101" s="6">
        <v>72070</v>
      </c>
      <c r="L2101" s="6" t="s">
        <v>13</v>
      </c>
      <c r="M2101" s="6" t="s">
        <v>14</v>
      </c>
      <c r="N2101" t="s">
        <v>35</v>
      </c>
      <c r="O2101" t="s">
        <v>18</v>
      </c>
    </row>
    <row r="2102" spans="1:15" x14ac:dyDescent="0.45">
      <c r="A2102">
        <v>66368559</v>
      </c>
      <c r="B2102" s="4">
        <v>43907</v>
      </c>
      <c r="C2102">
        <v>7102255</v>
      </c>
      <c r="D2102">
        <v>11431</v>
      </c>
      <c r="E2102" t="s">
        <v>209</v>
      </c>
      <c r="F2102" t="s">
        <v>150</v>
      </c>
      <c r="G2102" t="s">
        <v>155</v>
      </c>
      <c r="H2102">
        <v>3</v>
      </c>
      <c r="I2102" s="5">
        <v>63.857142857142854</v>
      </c>
      <c r="J2102" s="5">
        <f t="shared" si="32"/>
        <v>191.57142857142856</v>
      </c>
      <c r="K2102" s="6" t="s">
        <v>40</v>
      </c>
      <c r="L2102" s="6" t="s">
        <v>21</v>
      </c>
      <c r="M2102" s="6" t="s">
        <v>22</v>
      </c>
      <c r="N2102" t="s">
        <v>32</v>
      </c>
      <c r="O2102" t="s">
        <v>18</v>
      </c>
    </row>
    <row r="2103" spans="1:15" x14ac:dyDescent="0.45">
      <c r="A2103">
        <v>66368559</v>
      </c>
      <c r="B2103" s="4">
        <v>43907</v>
      </c>
      <c r="C2103">
        <v>7102255</v>
      </c>
      <c r="D2103">
        <v>11561</v>
      </c>
      <c r="E2103" t="s">
        <v>187</v>
      </c>
      <c r="F2103" t="s">
        <v>150</v>
      </c>
      <c r="G2103" t="s">
        <v>154</v>
      </c>
      <c r="H2103">
        <v>3</v>
      </c>
      <c r="I2103" s="5">
        <v>66.378151260504197</v>
      </c>
      <c r="J2103" s="5">
        <f t="shared" si="32"/>
        <v>199.1344537815126</v>
      </c>
      <c r="K2103" s="6" t="s">
        <v>40</v>
      </c>
      <c r="L2103" s="6" t="s">
        <v>21</v>
      </c>
      <c r="M2103" s="6" t="s">
        <v>22</v>
      </c>
      <c r="N2103" t="s">
        <v>32</v>
      </c>
      <c r="O2103" t="s">
        <v>18</v>
      </c>
    </row>
    <row r="2104" spans="1:15" x14ac:dyDescent="0.45">
      <c r="A2104">
        <v>66368559</v>
      </c>
      <c r="B2104" s="4">
        <v>43907</v>
      </c>
      <c r="C2104">
        <v>7102255</v>
      </c>
      <c r="D2104">
        <v>11400</v>
      </c>
      <c r="E2104" t="s">
        <v>204</v>
      </c>
      <c r="F2104" t="s">
        <v>150</v>
      </c>
      <c r="G2104" t="s">
        <v>155</v>
      </c>
      <c r="H2104">
        <v>2</v>
      </c>
      <c r="I2104" s="5">
        <v>63.857142857142854</v>
      </c>
      <c r="J2104" s="5">
        <f t="shared" si="32"/>
        <v>127.71428571428571</v>
      </c>
      <c r="K2104" s="6" t="s">
        <v>40</v>
      </c>
      <c r="L2104" s="6" t="s">
        <v>21</v>
      </c>
      <c r="M2104" s="6" t="s">
        <v>22</v>
      </c>
      <c r="N2104" t="s">
        <v>32</v>
      </c>
      <c r="O2104" t="s">
        <v>18</v>
      </c>
    </row>
    <row r="2105" spans="1:15" x14ac:dyDescent="0.45">
      <c r="A2105">
        <v>66368559</v>
      </c>
      <c r="B2105" s="4">
        <v>43907</v>
      </c>
      <c r="C2105">
        <v>7102255</v>
      </c>
      <c r="D2105">
        <v>11175</v>
      </c>
      <c r="E2105" t="s">
        <v>229</v>
      </c>
      <c r="F2105" t="s">
        <v>150</v>
      </c>
      <c r="G2105" t="s">
        <v>155</v>
      </c>
      <c r="H2105">
        <v>3</v>
      </c>
      <c r="I2105" s="5">
        <v>71.420168067226896</v>
      </c>
      <c r="J2105" s="5">
        <f t="shared" si="32"/>
        <v>214.2605042016807</v>
      </c>
      <c r="K2105" s="6" t="s">
        <v>40</v>
      </c>
      <c r="L2105" s="6" t="s">
        <v>21</v>
      </c>
      <c r="M2105" s="6" t="s">
        <v>22</v>
      </c>
      <c r="N2105" t="s">
        <v>32</v>
      </c>
      <c r="O2105" t="s">
        <v>18</v>
      </c>
    </row>
    <row r="2106" spans="1:15" x14ac:dyDescent="0.45">
      <c r="A2106">
        <v>66368559</v>
      </c>
      <c r="B2106" s="4">
        <v>43907</v>
      </c>
      <c r="C2106">
        <v>7102255</v>
      </c>
      <c r="D2106">
        <v>12710</v>
      </c>
      <c r="E2106" t="s">
        <v>228</v>
      </c>
      <c r="F2106" t="s">
        <v>151</v>
      </c>
      <c r="G2106" t="s">
        <v>155</v>
      </c>
      <c r="H2106">
        <v>3</v>
      </c>
      <c r="I2106" s="5">
        <v>259.65546218487395</v>
      </c>
      <c r="J2106" s="5">
        <f t="shared" si="32"/>
        <v>778.96638655462186</v>
      </c>
      <c r="K2106" s="6" t="s">
        <v>40</v>
      </c>
      <c r="L2106" s="6" t="s">
        <v>21</v>
      </c>
      <c r="M2106" s="6" t="s">
        <v>22</v>
      </c>
      <c r="N2106" t="s">
        <v>32</v>
      </c>
      <c r="O2106" t="s">
        <v>18</v>
      </c>
    </row>
    <row r="2107" spans="1:15" x14ac:dyDescent="0.45">
      <c r="A2107">
        <v>33706067</v>
      </c>
      <c r="B2107" s="4">
        <v>43907</v>
      </c>
      <c r="C2107">
        <v>5898895</v>
      </c>
      <c r="D2107">
        <v>12735</v>
      </c>
      <c r="E2107" t="s">
        <v>231</v>
      </c>
      <c r="F2107" t="s">
        <v>151</v>
      </c>
      <c r="G2107" t="s">
        <v>155</v>
      </c>
      <c r="H2107">
        <v>2</v>
      </c>
      <c r="I2107" s="5">
        <v>268.05882352941177</v>
      </c>
      <c r="J2107" s="5">
        <f t="shared" si="32"/>
        <v>536.11764705882354</v>
      </c>
      <c r="K2107" s="6">
        <v>99867</v>
      </c>
      <c r="L2107" s="6" t="s">
        <v>21</v>
      </c>
      <c r="M2107" s="6" t="s">
        <v>22</v>
      </c>
      <c r="N2107" t="s">
        <v>23</v>
      </c>
      <c r="O2107" t="s">
        <v>16</v>
      </c>
    </row>
    <row r="2108" spans="1:15" x14ac:dyDescent="0.45">
      <c r="A2108">
        <v>51743813</v>
      </c>
      <c r="B2108" s="4">
        <v>43907</v>
      </c>
      <c r="C2108">
        <v>2237408</v>
      </c>
      <c r="D2108">
        <v>11733</v>
      </c>
      <c r="E2108" t="s">
        <v>182</v>
      </c>
      <c r="F2108" t="s">
        <v>150</v>
      </c>
      <c r="G2108" t="s">
        <v>155</v>
      </c>
      <c r="H2108">
        <v>3</v>
      </c>
      <c r="I2108" s="5">
        <v>73.100840336134453</v>
      </c>
      <c r="J2108" s="5">
        <f t="shared" si="32"/>
        <v>219.30252100840335</v>
      </c>
      <c r="K2108" s="6">
        <v>97650</v>
      </c>
      <c r="L2108" s="6" t="s">
        <v>13</v>
      </c>
      <c r="M2108" s="6" t="s">
        <v>27</v>
      </c>
      <c r="N2108" t="s">
        <v>17</v>
      </c>
      <c r="O2108" t="s">
        <v>16</v>
      </c>
    </row>
    <row r="2109" spans="1:15" x14ac:dyDescent="0.45">
      <c r="A2109">
        <v>81521109</v>
      </c>
      <c r="B2109" s="4">
        <v>43907</v>
      </c>
      <c r="C2109">
        <v>2247062</v>
      </c>
      <c r="D2109">
        <v>11969</v>
      </c>
      <c r="E2109" t="s">
        <v>195</v>
      </c>
      <c r="F2109" t="s">
        <v>150</v>
      </c>
      <c r="G2109" t="s">
        <v>155</v>
      </c>
      <c r="H2109">
        <v>3</v>
      </c>
      <c r="I2109" s="5">
        <v>66.378151260504197</v>
      </c>
      <c r="J2109" s="5">
        <f t="shared" si="32"/>
        <v>199.1344537815126</v>
      </c>
      <c r="K2109" s="6">
        <v>91315</v>
      </c>
      <c r="L2109" s="6" t="s">
        <v>13</v>
      </c>
      <c r="M2109" s="6" t="s">
        <v>27</v>
      </c>
      <c r="N2109" t="s">
        <v>17</v>
      </c>
      <c r="O2109" t="s">
        <v>18</v>
      </c>
    </row>
    <row r="2110" spans="1:15" x14ac:dyDescent="0.45">
      <c r="A2110">
        <v>13027949</v>
      </c>
      <c r="B2110" s="4">
        <v>43907</v>
      </c>
      <c r="C2110">
        <v>7102255</v>
      </c>
      <c r="D2110">
        <v>13230</v>
      </c>
      <c r="E2110" t="s">
        <v>207</v>
      </c>
      <c r="F2110" t="s">
        <v>152</v>
      </c>
      <c r="G2110" t="s">
        <v>155</v>
      </c>
      <c r="H2110">
        <v>2</v>
      </c>
      <c r="I2110" s="5">
        <v>112.5966386554622</v>
      </c>
      <c r="J2110" s="5">
        <f t="shared" si="32"/>
        <v>225.1932773109244</v>
      </c>
      <c r="K2110" s="6" t="s">
        <v>40</v>
      </c>
      <c r="L2110" s="6" t="s">
        <v>21</v>
      </c>
      <c r="M2110" s="6" t="s">
        <v>22</v>
      </c>
      <c r="N2110" t="s">
        <v>23</v>
      </c>
      <c r="O2110" t="s">
        <v>16</v>
      </c>
    </row>
    <row r="2111" spans="1:15" x14ac:dyDescent="0.45">
      <c r="A2111">
        <v>12714069</v>
      </c>
      <c r="B2111" s="4">
        <v>43907</v>
      </c>
      <c r="C2111">
        <v>8450455</v>
      </c>
      <c r="D2111">
        <v>11156</v>
      </c>
      <c r="E2111" t="s">
        <v>193</v>
      </c>
      <c r="F2111" t="s">
        <v>150</v>
      </c>
      <c r="G2111" t="s">
        <v>154</v>
      </c>
      <c r="H2111">
        <v>3</v>
      </c>
      <c r="I2111" s="5">
        <v>74.78151260504201</v>
      </c>
      <c r="J2111" s="5">
        <f t="shared" si="32"/>
        <v>224.34453781512605</v>
      </c>
      <c r="K2111" s="6">
        <v>53474</v>
      </c>
      <c r="L2111" s="6" t="s">
        <v>28</v>
      </c>
      <c r="M2111" s="6" t="s">
        <v>36</v>
      </c>
      <c r="N2111" t="s">
        <v>17</v>
      </c>
      <c r="O2111" t="s">
        <v>16</v>
      </c>
    </row>
    <row r="2112" spans="1:15" x14ac:dyDescent="0.45">
      <c r="A2112">
        <v>93580488</v>
      </c>
      <c r="B2112" s="4">
        <v>43906</v>
      </c>
      <c r="C2112">
        <v>1346358</v>
      </c>
      <c r="D2112">
        <v>11036</v>
      </c>
      <c r="E2112" t="s">
        <v>227</v>
      </c>
      <c r="F2112" t="s">
        <v>150</v>
      </c>
      <c r="G2112" t="s">
        <v>155</v>
      </c>
      <c r="H2112">
        <v>2</v>
      </c>
      <c r="I2112" s="5">
        <v>68.058823529411768</v>
      </c>
      <c r="J2112" s="5">
        <f t="shared" si="32"/>
        <v>136.11764705882354</v>
      </c>
      <c r="K2112" s="6">
        <v>51545</v>
      </c>
      <c r="L2112" s="6" t="s">
        <v>28</v>
      </c>
      <c r="M2112" s="6" t="s">
        <v>29</v>
      </c>
      <c r="N2112" t="s">
        <v>32</v>
      </c>
      <c r="O2112" t="s">
        <v>26</v>
      </c>
    </row>
    <row r="2113" spans="1:15" x14ac:dyDescent="0.45">
      <c r="A2113">
        <v>93580488</v>
      </c>
      <c r="B2113" s="4">
        <v>43906</v>
      </c>
      <c r="C2113">
        <v>1346358</v>
      </c>
      <c r="D2113">
        <v>12725</v>
      </c>
      <c r="E2113" t="s">
        <v>220</v>
      </c>
      <c r="F2113" t="s">
        <v>151</v>
      </c>
      <c r="G2113" t="s">
        <v>154</v>
      </c>
      <c r="H2113">
        <v>3</v>
      </c>
      <c r="I2113" s="5">
        <v>263.85714285714289</v>
      </c>
      <c r="J2113" s="5">
        <f t="shared" si="32"/>
        <v>791.57142857142867</v>
      </c>
      <c r="K2113" s="6">
        <v>51545</v>
      </c>
      <c r="L2113" s="6" t="s">
        <v>28</v>
      </c>
      <c r="M2113" s="6" t="s">
        <v>29</v>
      </c>
      <c r="N2113" t="s">
        <v>32</v>
      </c>
      <c r="O2113" t="s">
        <v>26</v>
      </c>
    </row>
    <row r="2114" spans="1:15" x14ac:dyDescent="0.45">
      <c r="A2114">
        <v>93580488</v>
      </c>
      <c r="B2114" s="4">
        <v>43906</v>
      </c>
      <c r="C2114">
        <v>1346358</v>
      </c>
      <c r="D2114">
        <v>12086</v>
      </c>
      <c r="E2114" t="s">
        <v>206</v>
      </c>
      <c r="F2114" t="s">
        <v>151</v>
      </c>
      <c r="G2114" t="s">
        <v>154</v>
      </c>
      <c r="H2114">
        <v>2</v>
      </c>
      <c r="I2114" s="5">
        <v>248.73109243697482</v>
      </c>
      <c r="J2114" s="5">
        <f t="shared" ref="J2114:J2177" si="33">H2114*I2114</f>
        <v>497.46218487394964</v>
      </c>
      <c r="K2114" s="6">
        <v>51545</v>
      </c>
      <c r="L2114" s="6" t="s">
        <v>28</v>
      </c>
      <c r="M2114" s="6" t="s">
        <v>29</v>
      </c>
      <c r="N2114" t="s">
        <v>32</v>
      </c>
      <c r="O2114" t="s">
        <v>26</v>
      </c>
    </row>
    <row r="2115" spans="1:15" x14ac:dyDescent="0.45">
      <c r="A2115">
        <v>70626390</v>
      </c>
      <c r="B2115" s="4">
        <v>43905</v>
      </c>
      <c r="C2115">
        <v>4407391</v>
      </c>
      <c r="D2115">
        <v>11777</v>
      </c>
      <c r="E2115" t="s">
        <v>175</v>
      </c>
      <c r="F2115" t="s">
        <v>150</v>
      </c>
      <c r="G2115" t="s">
        <v>154</v>
      </c>
      <c r="H2115">
        <v>3</v>
      </c>
      <c r="I2115" s="5">
        <v>63.016806722689076</v>
      </c>
      <c r="J2115" s="5">
        <f t="shared" si="33"/>
        <v>189.05042016806723</v>
      </c>
      <c r="K2115" s="6">
        <v>25899</v>
      </c>
      <c r="L2115" s="6" t="s">
        <v>19</v>
      </c>
      <c r="M2115" s="6" t="s">
        <v>34</v>
      </c>
      <c r="N2115" t="s">
        <v>23</v>
      </c>
      <c r="O2115" t="s">
        <v>18</v>
      </c>
    </row>
    <row r="2116" spans="1:15" x14ac:dyDescent="0.45">
      <c r="A2116">
        <v>70626390</v>
      </c>
      <c r="B2116" s="4">
        <v>43905</v>
      </c>
      <c r="C2116">
        <v>4407391</v>
      </c>
      <c r="D2116">
        <v>12634</v>
      </c>
      <c r="E2116" t="s">
        <v>202</v>
      </c>
      <c r="F2116" t="s">
        <v>151</v>
      </c>
      <c r="G2116" t="s">
        <v>154</v>
      </c>
      <c r="H2116">
        <v>2</v>
      </c>
      <c r="I2116" s="5">
        <v>265.53781512605042</v>
      </c>
      <c r="J2116" s="5">
        <f t="shared" si="33"/>
        <v>531.07563025210084</v>
      </c>
      <c r="K2116" s="6">
        <v>25899</v>
      </c>
      <c r="L2116" s="6" t="s">
        <v>19</v>
      </c>
      <c r="M2116" s="6" t="s">
        <v>34</v>
      </c>
      <c r="N2116" t="s">
        <v>23</v>
      </c>
      <c r="O2116" t="s">
        <v>18</v>
      </c>
    </row>
    <row r="2117" spans="1:15" x14ac:dyDescent="0.45">
      <c r="A2117">
        <v>70626390</v>
      </c>
      <c r="B2117" s="4">
        <v>43905</v>
      </c>
      <c r="C2117">
        <v>4407391</v>
      </c>
      <c r="D2117">
        <v>13405</v>
      </c>
      <c r="E2117" t="s">
        <v>221</v>
      </c>
      <c r="F2117" t="s">
        <v>152</v>
      </c>
      <c r="G2117" t="s">
        <v>155</v>
      </c>
      <c r="H2117">
        <v>2</v>
      </c>
      <c r="I2117" s="5">
        <v>116.79831932773111</v>
      </c>
      <c r="J2117" s="5">
        <f t="shared" si="33"/>
        <v>233.59663865546221</v>
      </c>
      <c r="K2117" s="6">
        <v>25899</v>
      </c>
      <c r="L2117" s="6" t="s">
        <v>19</v>
      </c>
      <c r="M2117" s="6" t="s">
        <v>34</v>
      </c>
      <c r="N2117" t="s">
        <v>23</v>
      </c>
      <c r="O2117" t="s">
        <v>18</v>
      </c>
    </row>
    <row r="2118" spans="1:15" x14ac:dyDescent="0.45">
      <c r="A2118">
        <v>90362394</v>
      </c>
      <c r="B2118" s="4">
        <v>43905</v>
      </c>
      <c r="C2118">
        <v>2053301</v>
      </c>
      <c r="D2118">
        <v>10828</v>
      </c>
      <c r="E2118" t="s">
        <v>190</v>
      </c>
      <c r="F2118" t="s">
        <v>174</v>
      </c>
      <c r="G2118" t="s">
        <v>154</v>
      </c>
      <c r="H2118">
        <v>1</v>
      </c>
      <c r="I2118" s="5">
        <v>136.96638655462186</v>
      </c>
      <c r="J2118" s="5">
        <f t="shared" si="33"/>
        <v>136.96638655462186</v>
      </c>
      <c r="K2118" s="6">
        <v>95119</v>
      </c>
      <c r="L2118" s="6" t="s">
        <v>13</v>
      </c>
      <c r="M2118" s="6" t="s">
        <v>27</v>
      </c>
      <c r="N2118" t="s">
        <v>32</v>
      </c>
      <c r="O2118" t="s">
        <v>30</v>
      </c>
    </row>
    <row r="2119" spans="1:15" x14ac:dyDescent="0.45">
      <c r="A2119">
        <v>55453839</v>
      </c>
      <c r="B2119" s="4">
        <v>43904</v>
      </c>
      <c r="C2119">
        <v>6608156</v>
      </c>
      <c r="D2119">
        <v>10339</v>
      </c>
      <c r="E2119" t="s">
        <v>208</v>
      </c>
      <c r="F2119" t="s">
        <v>174</v>
      </c>
      <c r="G2119" t="s">
        <v>155</v>
      </c>
      <c r="H2119">
        <v>2</v>
      </c>
      <c r="I2119" s="5">
        <v>130.24369747899161</v>
      </c>
      <c r="J2119" s="5">
        <f t="shared" si="33"/>
        <v>260.48739495798321</v>
      </c>
      <c r="K2119" s="6">
        <v>99423</v>
      </c>
      <c r="L2119" s="6" t="s">
        <v>21</v>
      </c>
      <c r="M2119" s="6" t="s">
        <v>22</v>
      </c>
      <c r="N2119" t="s">
        <v>17</v>
      </c>
      <c r="O2119" t="s">
        <v>16</v>
      </c>
    </row>
    <row r="2120" spans="1:15" x14ac:dyDescent="0.45">
      <c r="A2120">
        <v>55453839</v>
      </c>
      <c r="B2120" s="4">
        <v>43904</v>
      </c>
      <c r="C2120">
        <v>6608156</v>
      </c>
      <c r="D2120">
        <v>12849</v>
      </c>
      <c r="E2120" t="s">
        <v>200</v>
      </c>
      <c r="F2120" t="s">
        <v>151</v>
      </c>
      <c r="G2120" t="s">
        <v>154</v>
      </c>
      <c r="H2120">
        <v>2</v>
      </c>
      <c r="I2120" s="5">
        <v>255.45378151260505</v>
      </c>
      <c r="J2120" s="5">
        <f t="shared" si="33"/>
        <v>510.9075630252101</v>
      </c>
      <c r="K2120" s="6">
        <v>99423</v>
      </c>
      <c r="L2120" s="6" t="s">
        <v>21</v>
      </c>
      <c r="M2120" s="6" t="s">
        <v>22</v>
      </c>
      <c r="N2120" t="s">
        <v>17</v>
      </c>
      <c r="O2120" t="s">
        <v>16</v>
      </c>
    </row>
    <row r="2121" spans="1:15" x14ac:dyDescent="0.45">
      <c r="A2121">
        <v>55453839</v>
      </c>
      <c r="B2121" s="4">
        <v>43904</v>
      </c>
      <c r="C2121">
        <v>6608156</v>
      </c>
      <c r="D2121">
        <v>12499</v>
      </c>
      <c r="E2121" t="s">
        <v>183</v>
      </c>
      <c r="F2121" t="s">
        <v>151</v>
      </c>
      <c r="G2121" t="s">
        <v>155</v>
      </c>
      <c r="H2121">
        <v>2</v>
      </c>
      <c r="I2121" s="5">
        <v>248.73109243697482</v>
      </c>
      <c r="J2121" s="5">
        <f t="shared" si="33"/>
        <v>497.46218487394964</v>
      </c>
      <c r="K2121" s="6">
        <v>99423</v>
      </c>
      <c r="L2121" s="6" t="s">
        <v>21</v>
      </c>
      <c r="M2121" s="6" t="s">
        <v>22</v>
      </c>
      <c r="N2121" t="s">
        <v>17</v>
      </c>
      <c r="O2121" t="s">
        <v>16</v>
      </c>
    </row>
    <row r="2122" spans="1:15" x14ac:dyDescent="0.45">
      <c r="A2122">
        <v>55453839</v>
      </c>
      <c r="B2122" s="4">
        <v>43904</v>
      </c>
      <c r="C2122">
        <v>6608156</v>
      </c>
      <c r="D2122">
        <v>13653</v>
      </c>
      <c r="E2122" t="s">
        <v>196</v>
      </c>
      <c r="F2122" t="s">
        <v>152</v>
      </c>
      <c r="G2122" t="s">
        <v>155</v>
      </c>
      <c r="H2122">
        <v>2</v>
      </c>
      <c r="I2122" s="5">
        <v>121.00000000000001</v>
      </c>
      <c r="J2122" s="5">
        <f t="shared" si="33"/>
        <v>242.00000000000003</v>
      </c>
      <c r="K2122" s="6">
        <v>99423</v>
      </c>
      <c r="L2122" s="6" t="s">
        <v>21</v>
      </c>
      <c r="M2122" s="6" t="s">
        <v>22</v>
      </c>
      <c r="N2122" t="s">
        <v>17</v>
      </c>
      <c r="O2122" t="s">
        <v>16</v>
      </c>
    </row>
    <row r="2123" spans="1:15" x14ac:dyDescent="0.45">
      <c r="A2123">
        <v>55453839</v>
      </c>
      <c r="B2123" s="4">
        <v>43904</v>
      </c>
      <c r="C2123">
        <v>6608156</v>
      </c>
      <c r="D2123">
        <v>13791</v>
      </c>
      <c r="E2123" t="s">
        <v>179</v>
      </c>
      <c r="F2123" t="s">
        <v>152</v>
      </c>
      <c r="G2123" t="s">
        <v>155</v>
      </c>
      <c r="H2123">
        <v>3</v>
      </c>
      <c r="I2123" s="5">
        <v>125.20168067226892</v>
      </c>
      <c r="J2123" s="5">
        <f t="shared" si="33"/>
        <v>375.60504201680675</v>
      </c>
      <c r="K2123" s="6">
        <v>99423</v>
      </c>
      <c r="L2123" s="6" t="s">
        <v>21</v>
      </c>
      <c r="M2123" s="6" t="s">
        <v>22</v>
      </c>
      <c r="N2123" t="s">
        <v>17</v>
      </c>
      <c r="O2123" t="s">
        <v>16</v>
      </c>
    </row>
    <row r="2124" spans="1:15" x14ac:dyDescent="0.45">
      <c r="A2124">
        <v>89013715</v>
      </c>
      <c r="B2124" s="4">
        <v>43903</v>
      </c>
      <c r="C2124">
        <v>6271089</v>
      </c>
      <c r="D2124">
        <v>10557</v>
      </c>
      <c r="E2124" t="s">
        <v>215</v>
      </c>
      <c r="F2124" t="s">
        <v>174</v>
      </c>
      <c r="G2124" t="s">
        <v>154</v>
      </c>
      <c r="H2124">
        <v>2</v>
      </c>
      <c r="I2124" s="5">
        <v>132.76470588235296</v>
      </c>
      <c r="J2124" s="5">
        <f t="shared" si="33"/>
        <v>265.52941176470591</v>
      </c>
      <c r="K2124" s="6">
        <v>32312</v>
      </c>
      <c r="L2124" s="6" t="s">
        <v>28</v>
      </c>
      <c r="M2124" s="6" t="s">
        <v>29</v>
      </c>
      <c r="N2124" t="s">
        <v>17</v>
      </c>
      <c r="O2124" t="s">
        <v>30</v>
      </c>
    </row>
    <row r="2125" spans="1:15" x14ac:dyDescent="0.45">
      <c r="A2125">
        <v>89013715</v>
      </c>
      <c r="B2125" s="4">
        <v>43903</v>
      </c>
      <c r="C2125">
        <v>6271089</v>
      </c>
      <c r="D2125">
        <v>10561</v>
      </c>
      <c r="E2125" t="s">
        <v>194</v>
      </c>
      <c r="F2125" t="s">
        <v>174</v>
      </c>
      <c r="G2125" t="s">
        <v>154</v>
      </c>
      <c r="H2125">
        <v>2</v>
      </c>
      <c r="I2125" s="5">
        <v>133.60504201680675</v>
      </c>
      <c r="J2125" s="5">
        <f t="shared" si="33"/>
        <v>267.2100840336135</v>
      </c>
      <c r="K2125" s="6">
        <v>32312</v>
      </c>
      <c r="L2125" s="6" t="s">
        <v>28</v>
      </c>
      <c r="M2125" s="6" t="s">
        <v>29</v>
      </c>
      <c r="N2125" t="s">
        <v>17</v>
      </c>
      <c r="O2125" t="s">
        <v>30</v>
      </c>
    </row>
    <row r="2126" spans="1:15" x14ac:dyDescent="0.45">
      <c r="A2126">
        <v>89013715</v>
      </c>
      <c r="B2126" s="4">
        <v>43903</v>
      </c>
      <c r="C2126">
        <v>6271089</v>
      </c>
      <c r="D2126">
        <v>11431</v>
      </c>
      <c r="E2126" t="s">
        <v>209</v>
      </c>
      <c r="F2126" t="s">
        <v>150</v>
      </c>
      <c r="G2126" t="s">
        <v>155</v>
      </c>
      <c r="H2126">
        <v>3</v>
      </c>
      <c r="I2126" s="5">
        <v>63.857142857142854</v>
      </c>
      <c r="J2126" s="5">
        <f t="shared" si="33"/>
        <v>191.57142857142856</v>
      </c>
      <c r="K2126" s="6">
        <v>32312</v>
      </c>
      <c r="L2126" s="6" t="s">
        <v>28</v>
      </c>
      <c r="M2126" s="6" t="s">
        <v>29</v>
      </c>
      <c r="N2126" t="s">
        <v>17</v>
      </c>
      <c r="O2126" t="s">
        <v>30</v>
      </c>
    </row>
    <row r="2127" spans="1:15" x14ac:dyDescent="0.45">
      <c r="A2127">
        <v>89013715</v>
      </c>
      <c r="B2127" s="4">
        <v>43903</v>
      </c>
      <c r="C2127">
        <v>6271089</v>
      </c>
      <c r="D2127">
        <v>11733</v>
      </c>
      <c r="E2127" t="s">
        <v>182</v>
      </c>
      <c r="F2127" t="s">
        <v>150</v>
      </c>
      <c r="G2127" t="s">
        <v>155</v>
      </c>
      <c r="H2127">
        <v>2</v>
      </c>
      <c r="I2127" s="5">
        <v>73.100840336134453</v>
      </c>
      <c r="J2127" s="5">
        <f t="shared" si="33"/>
        <v>146.20168067226891</v>
      </c>
      <c r="K2127" s="6">
        <v>32312</v>
      </c>
      <c r="L2127" s="6" t="s">
        <v>28</v>
      </c>
      <c r="M2127" s="6" t="s">
        <v>29</v>
      </c>
      <c r="N2127" t="s">
        <v>17</v>
      </c>
      <c r="O2127" t="s">
        <v>30</v>
      </c>
    </row>
    <row r="2128" spans="1:15" x14ac:dyDescent="0.45">
      <c r="A2128">
        <v>89013715</v>
      </c>
      <c r="B2128" s="4">
        <v>43903</v>
      </c>
      <c r="C2128">
        <v>6271089</v>
      </c>
      <c r="D2128">
        <v>13230</v>
      </c>
      <c r="E2128" t="s">
        <v>207</v>
      </c>
      <c r="F2128" t="s">
        <v>152</v>
      </c>
      <c r="G2128" t="s">
        <v>155</v>
      </c>
      <c r="H2128">
        <v>3</v>
      </c>
      <c r="I2128" s="5">
        <v>112.5966386554622</v>
      </c>
      <c r="J2128" s="5">
        <f t="shared" si="33"/>
        <v>337.78991596638662</v>
      </c>
      <c r="K2128" s="6">
        <v>32312</v>
      </c>
      <c r="L2128" s="6" t="s">
        <v>28</v>
      </c>
      <c r="M2128" s="6" t="s">
        <v>29</v>
      </c>
      <c r="N2128" t="s">
        <v>17</v>
      </c>
      <c r="O2128" t="s">
        <v>30</v>
      </c>
    </row>
    <row r="2129" spans="1:15" x14ac:dyDescent="0.45">
      <c r="A2129">
        <v>78984279</v>
      </c>
      <c r="B2129" s="4">
        <v>43902</v>
      </c>
      <c r="C2129">
        <v>5139412</v>
      </c>
      <c r="D2129">
        <v>10430</v>
      </c>
      <c r="E2129" t="s">
        <v>176</v>
      </c>
      <c r="F2129" t="s">
        <v>174</v>
      </c>
      <c r="G2129" t="s">
        <v>155</v>
      </c>
      <c r="H2129">
        <v>3</v>
      </c>
      <c r="I2129" s="5">
        <v>140.32773109243698</v>
      </c>
      <c r="J2129" s="5">
        <f t="shared" si="33"/>
        <v>420.98319327731093</v>
      </c>
      <c r="K2129" s="6">
        <v>55743</v>
      </c>
      <c r="L2129" s="6" t="s">
        <v>28</v>
      </c>
      <c r="M2129" s="6" t="s">
        <v>36</v>
      </c>
      <c r="N2129" t="s">
        <v>32</v>
      </c>
      <c r="O2129" t="s">
        <v>18</v>
      </c>
    </row>
    <row r="2130" spans="1:15" x14ac:dyDescent="0.45">
      <c r="A2130">
        <v>78984279</v>
      </c>
      <c r="B2130" s="4">
        <v>43902</v>
      </c>
      <c r="C2130">
        <v>5139412</v>
      </c>
      <c r="D2130">
        <v>12499</v>
      </c>
      <c r="E2130" t="s">
        <v>183</v>
      </c>
      <c r="F2130" t="s">
        <v>151</v>
      </c>
      <c r="G2130" t="s">
        <v>155</v>
      </c>
      <c r="H2130">
        <v>2</v>
      </c>
      <c r="I2130" s="5">
        <v>248.73109243697482</v>
      </c>
      <c r="J2130" s="5">
        <f t="shared" si="33"/>
        <v>497.46218487394964</v>
      </c>
      <c r="K2130" s="6">
        <v>55743</v>
      </c>
      <c r="L2130" s="6" t="s">
        <v>28</v>
      </c>
      <c r="M2130" s="6" t="s">
        <v>36</v>
      </c>
      <c r="N2130" t="s">
        <v>32</v>
      </c>
      <c r="O2130" t="s">
        <v>18</v>
      </c>
    </row>
    <row r="2131" spans="1:15" x14ac:dyDescent="0.45">
      <c r="A2131">
        <v>78984279</v>
      </c>
      <c r="B2131" s="4">
        <v>43902</v>
      </c>
      <c r="C2131">
        <v>5139412</v>
      </c>
      <c r="D2131">
        <v>12058</v>
      </c>
      <c r="E2131" t="s">
        <v>210</v>
      </c>
      <c r="F2131" t="s">
        <v>151</v>
      </c>
      <c r="G2131" t="s">
        <v>155</v>
      </c>
      <c r="H2131">
        <v>3</v>
      </c>
      <c r="I2131" s="5">
        <v>267.218487394958</v>
      </c>
      <c r="J2131" s="5">
        <f t="shared" si="33"/>
        <v>801.65546218487407</v>
      </c>
      <c r="K2131" s="6">
        <v>55743</v>
      </c>
      <c r="L2131" s="6" t="s">
        <v>28</v>
      </c>
      <c r="M2131" s="6" t="s">
        <v>36</v>
      </c>
      <c r="N2131" t="s">
        <v>32</v>
      </c>
      <c r="O2131" t="s">
        <v>18</v>
      </c>
    </row>
    <row r="2132" spans="1:15" x14ac:dyDescent="0.45">
      <c r="A2132">
        <v>78565962</v>
      </c>
      <c r="B2132" s="4">
        <v>43902</v>
      </c>
      <c r="C2132">
        <v>4728200</v>
      </c>
      <c r="D2132">
        <v>10198</v>
      </c>
      <c r="E2132" t="s">
        <v>222</v>
      </c>
      <c r="F2132" t="s">
        <v>174</v>
      </c>
      <c r="G2132" t="s">
        <v>155</v>
      </c>
      <c r="H2132">
        <v>3</v>
      </c>
      <c r="I2132" s="5">
        <v>130.24369747899161</v>
      </c>
      <c r="J2132" s="5">
        <f t="shared" si="33"/>
        <v>390.73109243697479</v>
      </c>
      <c r="K2132" s="6">
        <v>52477</v>
      </c>
      <c r="L2132" s="6" t="s">
        <v>28</v>
      </c>
      <c r="M2132" s="6" t="s">
        <v>29</v>
      </c>
      <c r="N2132" t="s">
        <v>32</v>
      </c>
      <c r="O2132" t="s">
        <v>18</v>
      </c>
    </row>
    <row r="2133" spans="1:15" x14ac:dyDescent="0.45">
      <c r="A2133">
        <v>78565962</v>
      </c>
      <c r="B2133" s="4">
        <v>43902</v>
      </c>
      <c r="C2133">
        <v>4728200</v>
      </c>
      <c r="D2133">
        <v>11400</v>
      </c>
      <c r="E2133" t="s">
        <v>204</v>
      </c>
      <c r="F2133" t="s">
        <v>150</v>
      </c>
      <c r="G2133" t="s">
        <v>155</v>
      </c>
      <c r="H2133">
        <v>2</v>
      </c>
      <c r="I2133" s="5">
        <v>63.857142857142854</v>
      </c>
      <c r="J2133" s="5">
        <f t="shared" si="33"/>
        <v>127.71428571428571</v>
      </c>
      <c r="K2133" s="6">
        <v>52477</v>
      </c>
      <c r="L2133" s="6" t="s">
        <v>28</v>
      </c>
      <c r="M2133" s="6" t="s">
        <v>29</v>
      </c>
      <c r="N2133" t="s">
        <v>32</v>
      </c>
      <c r="O2133" t="s">
        <v>18</v>
      </c>
    </row>
    <row r="2134" spans="1:15" x14ac:dyDescent="0.45">
      <c r="A2134">
        <v>96987759</v>
      </c>
      <c r="B2134" s="4">
        <v>43902</v>
      </c>
      <c r="C2134">
        <v>5724539</v>
      </c>
      <c r="D2134">
        <v>12499</v>
      </c>
      <c r="E2134" t="s">
        <v>183</v>
      </c>
      <c r="F2134" t="s">
        <v>151</v>
      </c>
      <c r="G2134" t="s">
        <v>155</v>
      </c>
      <c r="H2134">
        <v>2</v>
      </c>
      <c r="I2134" s="5">
        <v>248.73109243697482</v>
      </c>
      <c r="J2134" s="5">
        <f t="shared" si="33"/>
        <v>497.46218487394964</v>
      </c>
      <c r="K2134" s="6">
        <v>73235</v>
      </c>
      <c r="L2134" s="6" t="s">
        <v>13</v>
      </c>
      <c r="M2134" s="6" t="s">
        <v>14</v>
      </c>
      <c r="N2134" t="s">
        <v>23</v>
      </c>
      <c r="O2134" t="s">
        <v>57</v>
      </c>
    </row>
    <row r="2135" spans="1:15" x14ac:dyDescent="0.45">
      <c r="A2135">
        <v>55820125</v>
      </c>
      <c r="B2135" s="4">
        <v>43902</v>
      </c>
      <c r="C2135">
        <v>3354841</v>
      </c>
      <c r="D2135">
        <v>13791</v>
      </c>
      <c r="E2135" t="s">
        <v>179</v>
      </c>
      <c r="F2135" t="s">
        <v>152</v>
      </c>
      <c r="G2135" t="s">
        <v>155</v>
      </c>
      <c r="H2135">
        <v>2</v>
      </c>
      <c r="I2135" s="5">
        <v>125.20168067226892</v>
      </c>
      <c r="J2135" s="5">
        <f t="shared" si="33"/>
        <v>250.40336134453784</v>
      </c>
      <c r="K2135" s="6">
        <v>98574</v>
      </c>
      <c r="L2135" s="6" t="s">
        <v>21</v>
      </c>
      <c r="M2135" s="6" t="s">
        <v>22</v>
      </c>
      <c r="N2135" t="s">
        <v>23</v>
      </c>
      <c r="O2135" t="s">
        <v>16</v>
      </c>
    </row>
    <row r="2136" spans="1:15" x14ac:dyDescent="0.45">
      <c r="A2136">
        <v>31441985</v>
      </c>
      <c r="B2136" s="4">
        <v>43902</v>
      </c>
      <c r="C2136">
        <v>4339322</v>
      </c>
      <c r="D2136">
        <v>10430</v>
      </c>
      <c r="E2136" t="s">
        <v>176</v>
      </c>
      <c r="F2136" t="s">
        <v>174</v>
      </c>
      <c r="G2136" t="s">
        <v>155</v>
      </c>
      <c r="H2136">
        <v>2</v>
      </c>
      <c r="I2136" s="5">
        <v>140.32773109243698</v>
      </c>
      <c r="J2136" s="5">
        <f t="shared" si="33"/>
        <v>280.65546218487395</v>
      </c>
      <c r="K2136" s="6">
        <v>58840</v>
      </c>
      <c r="L2136" s="6" t="s">
        <v>28</v>
      </c>
      <c r="M2136" s="6" t="s">
        <v>29</v>
      </c>
      <c r="N2136" t="s">
        <v>17</v>
      </c>
      <c r="O2136" t="s">
        <v>16</v>
      </c>
    </row>
    <row r="2137" spans="1:15" x14ac:dyDescent="0.45">
      <c r="A2137">
        <v>31441985</v>
      </c>
      <c r="B2137" s="4">
        <v>43902</v>
      </c>
      <c r="C2137">
        <v>4339322</v>
      </c>
      <c r="D2137">
        <v>11518</v>
      </c>
      <c r="E2137" t="s">
        <v>216</v>
      </c>
      <c r="F2137" t="s">
        <v>150</v>
      </c>
      <c r="G2137" t="s">
        <v>154</v>
      </c>
      <c r="H2137">
        <v>3</v>
      </c>
      <c r="I2137" s="5">
        <v>63.016806722689076</v>
      </c>
      <c r="J2137" s="5">
        <f t="shared" si="33"/>
        <v>189.05042016806723</v>
      </c>
      <c r="K2137" s="6">
        <v>58840</v>
      </c>
      <c r="L2137" s="6" t="s">
        <v>28</v>
      </c>
      <c r="M2137" s="6" t="s">
        <v>29</v>
      </c>
      <c r="N2137" t="s">
        <v>17</v>
      </c>
      <c r="O2137" t="s">
        <v>16</v>
      </c>
    </row>
    <row r="2138" spans="1:15" x14ac:dyDescent="0.45">
      <c r="A2138">
        <v>79797029</v>
      </c>
      <c r="B2138" s="4">
        <v>43901</v>
      </c>
      <c r="C2138">
        <v>6623789</v>
      </c>
      <c r="D2138">
        <v>12495</v>
      </c>
      <c r="E2138" t="s">
        <v>201</v>
      </c>
      <c r="F2138" t="s">
        <v>151</v>
      </c>
      <c r="G2138" t="s">
        <v>155</v>
      </c>
      <c r="H2138">
        <v>1</v>
      </c>
      <c r="I2138" s="5">
        <v>264.69747899159665</v>
      </c>
      <c r="J2138" s="5">
        <f t="shared" si="33"/>
        <v>264.69747899159665</v>
      </c>
      <c r="K2138" s="6">
        <v>73349</v>
      </c>
      <c r="L2138" s="6" t="s">
        <v>13</v>
      </c>
      <c r="M2138" s="6" t="s">
        <v>14</v>
      </c>
      <c r="N2138" t="s">
        <v>15</v>
      </c>
      <c r="O2138" t="s">
        <v>18</v>
      </c>
    </row>
    <row r="2139" spans="1:15" x14ac:dyDescent="0.45">
      <c r="A2139">
        <v>85803653</v>
      </c>
      <c r="B2139" s="4">
        <v>43901</v>
      </c>
      <c r="C2139">
        <v>9029050</v>
      </c>
      <c r="D2139">
        <v>13337</v>
      </c>
      <c r="E2139" t="s">
        <v>198</v>
      </c>
      <c r="F2139" t="s">
        <v>152</v>
      </c>
      <c r="G2139" t="s">
        <v>154</v>
      </c>
      <c r="H2139">
        <v>2</v>
      </c>
      <c r="I2139" s="5">
        <v>118.47899159663866</v>
      </c>
      <c r="J2139" s="5">
        <f t="shared" si="33"/>
        <v>236.95798319327733</v>
      </c>
      <c r="K2139" s="6">
        <v>77723</v>
      </c>
      <c r="L2139" s="6" t="s">
        <v>13</v>
      </c>
      <c r="M2139" s="6" t="s">
        <v>14</v>
      </c>
      <c r="N2139" t="s">
        <v>15</v>
      </c>
      <c r="O2139" t="s">
        <v>18</v>
      </c>
    </row>
    <row r="2140" spans="1:15" x14ac:dyDescent="0.45">
      <c r="A2140">
        <v>79797029</v>
      </c>
      <c r="B2140" s="4">
        <v>43901</v>
      </c>
      <c r="C2140">
        <v>6623789</v>
      </c>
      <c r="D2140">
        <v>11733</v>
      </c>
      <c r="E2140" t="s">
        <v>182</v>
      </c>
      <c r="F2140" t="s">
        <v>150</v>
      </c>
      <c r="G2140" t="s">
        <v>155</v>
      </c>
      <c r="H2140">
        <v>2</v>
      </c>
      <c r="I2140" s="5">
        <v>73.100840336134453</v>
      </c>
      <c r="J2140" s="5">
        <f t="shared" si="33"/>
        <v>146.20168067226891</v>
      </c>
      <c r="K2140" s="6">
        <v>73349</v>
      </c>
      <c r="L2140" s="6" t="s">
        <v>13</v>
      </c>
      <c r="M2140" s="6" t="s">
        <v>14</v>
      </c>
      <c r="N2140" t="s">
        <v>15</v>
      </c>
      <c r="O2140" t="s">
        <v>18</v>
      </c>
    </row>
    <row r="2141" spans="1:15" x14ac:dyDescent="0.45">
      <c r="A2141">
        <v>79797029</v>
      </c>
      <c r="B2141" s="4">
        <v>43901</v>
      </c>
      <c r="C2141">
        <v>6623789</v>
      </c>
      <c r="D2141">
        <v>11040</v>
      </c>
      <c r="E2141" t="s">
        <v>191</v>
      </c>
      <c r="F2141" t="s">
        <v>150</v>
      </c>
      <c r="G2141" t="s">
        <v>155</v>
      </c>
      <c r="H2141">
        <v>2</v>
      </c>
      <c r="I2141" s="5">
        <v>65.537815126050418</v>
      </c>
      <c r="J2141" s="5">
        <f t="shared" si="33"/>
        <v>131.07563025210084</v>
      </c>
      <c r="K2141" s="6">
        <v>73349</v>
      </c>
      <c r="L2141" s="6" t="s">
        <v>13</v>
      </c>
      <c r="M2141" s="6" t="s">
        <v>14</v>
      </c>
      <c r="N2141" t="s">
        <v>15</v>
      </c>
      <c r="O2141" t="s">
        <v>18</v>
      </c>
    </row>
    <row r="2142" spans="1:15" x14ac:dyDescent="0.45">
      <c r="A2142">
        <v>10081215</v>
      </c>
      <c r="B2142" s="4">
        <v>43901</v>
      </c>
      <c r="C2142">
        <v>8354712</v>
      </c>
      <c r="D2142">
        <v>11969</v>
      </c>
      <c r="E2142" t="s">
        <v>195</v>
      </c>
      <c r="F2142" t="s">
        <v>150</v>
      </c>
      <c r="G2142" t="s">
        <v>155</v>
      </c>
      <c r="H2142">
        <v>2</v>
      </c>
      <c r="I2142" s="5">
        <v>66.378151260504197</v>
      </c>
      <c r="J2142" s="5">
        <f t="shared" si="33"/>
        <v>132.75630252100839</v>
      </c>
      <c r="K2142" s="6">
        <v>17268</v>
      </c>
      <c r="L2142" s="6" t="s">
        <v>21</v>
      </c>
      <c r="M2142" s="6" t="s">
        <v>31</v>
      </c>
      <c r="N2142" t="s">
        <v>35</v>
      </c>
      <c r="O2142" t="s">
        <v>16</v>
      </c>
    </row>
    <row r="2143" spans="1:15" x14ac:dyDescent="0.45">
      <c r="A2143">
        <v>10081215</v>
      </c>
      <c r="B2143" s="4">
        <v>43901</v>
      </c>
      <c r="C2143">
        <v>8354712</v>
      </c>
      <c r="D2143">
        <v>13685</v>
      </c>
      <c r="E2143" t="s">
        <v>181</v>
      </c>
      <c r="F2143" t="s">
        <v>152</v>
      </c>
      <c r="G2143" t="s">
        <v>155</v>
      </c>
      <c r="H2143">
        <v>2</v>
      </c>
      <c r="I2143" s="5">
        <v>122.68067226890757</v>
      </c>
      <c r="J2143" s="5">
        <f t="shared" si="33"/>
        <v>245.36134453781514</v>
      </c>
      <c r="K2143" s="6">
        <v>17268</v>
      </c>
      <c r="L2143" s="6" t="s">
        <v>21</v>
      </c>
      <c r="M2143" s="6" t="s">
        <v>31</v>
      </c>
      <c r="N2143" t="s">
        <v>35</v>
      </c>
      <c r="O2143" t="s">
        <v>16</v>
      </c>
    </row>
    <row r="2144" spans="1:15" x14ac:dyDescent="0.45">
      <c r="A2144">
        <v>10081215</v>
      </c>
      <c r="B2144" s="4">
        <v>43901</v>
      </c>
      <c r="C2144">
        <v>8354712</v>
      </c>
      <c r="D2144">
        <v>13653</v>
      </c>
      <c r="E2144" t="s">
        <v>196</v>
      </c>
      <c r="F2144" t="s">
        <v>152</v>
      </c>
      <c r="G2144" t="s">
        <v>155</v>
      </c>
      <c r="H2144">
        <v>2</v>
      </c>
      <c r="I2144" s="5">
        <v>121.00000000000001</v>
      </c>
      <c r="J2144" s="5">
        <f t="shared" si="33"/>
        <v>242.00000000000003</v>
      </c>
      <c r="K2144" s="6">
        <v>17268</v>
      </c>
      <c r="L2144" s="6" t="s">
        <v>21</v>
      </c>
      <c r="M2144" s="6" t="s">
        <v>31</v>
      </c>
      <c r="N2144" t="s">
        <v>35</v>
      </c>
      <c r="O2144" t="s">
        <v>16</v>
      </c>
    </row>
    <row r="2145" spans="1:15" x14ac:dyDescent="0.45">
      <c r="A2145">
        <v>79970250</v>
      </c>
      <c r="B2145" s="4">
        <v>43900</v>
      </c>
      <c r="C2145">
        <v>3956429</v>
      </c>
      <c r="D2145">
        <v>13394</v>
      </c>
      <c r="E2145" t="s">
        <v>214</v>
      </c>
      <c r="F2145" t="s">
        <v>152</v>
      </c>
      <c r="G2145" t="s">
        <v>154</v>
      </c>
      <c r="H2145">
        <v>3</v>
      </c>
      <c r="I2145" s="5">
        <v>123.52100840336136</v>
      </c>
      <c r="J2145" s="5">
        <f t="shared" si="33"/>
        <v>370.56302521008411</v>
      </c>
      <c r="K2145" s="6">
        <v>89415</v>
      </c>
      <c r="L2145" s="6" t="s">
        <v>13</v>
      </c>
      <c r="M2145" s="6" t="s">
        <v>27</v>
      </c>
      <c r="N2145" t="s">
        <v>17</v>
      </c>
      <c r="O2145" t="s">
        <v>18</v>
      </c>
    </row>
    <row r="2146" spans="1:15" x14ac:dyDescent="0.45">
      <c r="A2146">
        <v>63225628</v>
      </c>
      <c r="B2146" s="4">
        <v>43900</v>
      </c>
      <c r="C2146">
        <v>9676988</v>
      </c>
      <c r="D2146">
        <v>10538</v>
      </c>
      <c r="E2146" t="s">
        <v>226</v>
      </c>
      <c r="F2146" t="s">
        <v>174</v>
      </c>
      <c r="G2146" t="s">
        <v>154</v>
      </c>
      <c r="H2146">
        <v>2</v>
      </c>
      <c r="I2146" s="5">
        <v>130.24369747899161</v>
      </c>
      <c r="J2146" s="5">
        <f t="shared" si="33"/>
        <v>260.48739495798321</v>
      </c>
      <c r="K2146" s="6">
        <v>39291</v>
      </c>
      <c r="L2146" s="6" t="s">
        <v>21</v>
      </c>
      <c r="M2146" s="6" t="s">
        <v>33</v>
      </c>
      <c r="N2146" t="s">
        <v>15</v>
      </c>
      <c r="O2146" t="s">
        <v>16</v>
      </c>
    </row>
    <row r="2147" spans="1:15" x14ac:dyDescent="0.45">
      <c r="A2147">
        <v>63225628</v>
      </c>
      <c r="B2147" s="4">
        <v>43900</v>
      </c>
      <c r="C2147">
        <v>9676988</v>
      </c>
      <c r="D2147">
        <v>10331</v>
      </c>
      <c r="E2147" t="s">
        <v>188</v>
      </c>
      <c r="F2147" t="s">
        <v>174</v>
      </c>
      <c r="G2147" t="s">
        <v>154</v>
      </c>
      <c r="H2147">
        <v>2</v>
      </c>
      <c r="I2147" s="5">
        <v>141.16806722689077</v>
      </c>
      <c r="J2147" s="5">
        <f t="shared" si="33"/>
        <v>282.33613445378154</v>
      </c>
      <c r="K2147" s="6">
        <v>39291</v>
      </c>
      <c r="L2147" s="6" t="s">
        <v>21</v>
      </c>
      <c r="M2147" s="6" t="s">
        <v>33</v>
      </c>
      <c r="N2147" t="s">
        <v>15</v>
      </c>
      <c r="O2147" t="s">
        <v>16</v>
      </c>
    </row>
    <row r="2148" spans="1:15" x14ac:dyDescent="0.45">
      <c r="A2148">
        <v>63225628</v>
      </c>
      <c r="B2148" s="4">
        <v>43900</v>
      </c>
      <c r="C2148">
        <v>9676988</v>
      </c>
      <c r="D2148">
        <v>11341</v>
      </c>
      <c r="E2148" t="s">
        <v>185</v>
      </c>
      <c r="F2148" t="s">
        <v>150</v>
      </c>
      <c r="G2148" t="s">
        <v>154</v>
      </c>
      <c r="H2148">
        <v>2</v>
      </c>
      <c r="I2148" s="5">
        <v>63.857142857142854</v>
      </c>
      <c r="J2148" s="5">
        <f t="shared" si="33"/>
        <v>127.71428571428571</v>
      </c>
      <c r="K2148" s="6">
        <v>39291</v>
      </c>
      <c r="L2148" s="6" t="s">
        <v>21</v>
      </c>
      <c r="M2148" s="6" t="s">
        <v>33</v>
      </c>
      <c r="N2148" t="s">
        <v>15</v>
      </c>
      <c r="O2148" t="s">
        <v>16</v>
      </c>
    </row>
    <row r="2149" spans="1:15" x14ac:dyDescent="0.45">
      <c r="A2149">
        <v>63225628</v>
      </c>
      <c r="B2149" s="4">
        <v>43900</v>
      </c>
      <c r="C2149">
        <v>9676988</v>
      </c>
      <c r="D2149">
        <v>12495</v>
      </c>
      <c r="E2149" t="s">
        <v>201</v>
      </c>
      <c r="F2149" t="s">
        <v>151</v>
      </c>
      <c r="G2149" t="s">
        <v>155</v>
      </c>
      <c r="H2149">
        <v>2</v>
      </c>
      <c r="I2149" s="5">
        <v>264.69747899159665</v>
      </c>
      <c r="J2149" s="5">
        <f t="shared" si="33"/>
        <v>529.39495798319331</v>
      </c>
      <c r="K2149" s="6">
        <v>39291</v>
      </c>
      <c r="L2149" s="6" t="s">
        <v>21</v>
      </c>
      <c r="M2149" s="6" t="s">
        <v>33</v>
      </c>
      <c r="N2149" t="s">
        <v>15</v>
      </c>
      <c r="O2149" t="s">
        <v>16</v>
      </c>
    </row>
    <row r="2150" spans="1:15" x14ac:dyDescent="0.45">
      <c r="A2150">
        <v>63225628</v>
      </c>
      <c r="B2150" s="4">
        <v>43900</v>
      </c>
      <c r="C2150">
        <v>9676988</v>
      </c>
      <c r="D2150">
        <v>13653</v>
      </c>
      <c r="E2150" t="s">
        <v>196</v>
      </c>
      <c r="F2150" t="s">
        <v>152</v>
      </c>
      <c r="G2150" t="s">
        <v>155</v>
      </c>
      <c r="H2150">
        <v>2</v>
      </c>
      <c r="I2150" s="5">
        <v>121.00000000000001</v>
      </c>
      <c r="J2150" s="5">
        <f t="shared" si="33"/>
        <v>242.00000000000003</v>
      </c>
      <c r="K2150" s="6">
        <v>39291</v>
      </c>
      <c r="L2150" s="6" t="s">
        <v>21</v>
      </c>
      <c r="M2150" s="6" t="s">
        <v>33</v>
      </c>
      <c r="N2150" t="s">
        <v>15</v>
      </c>
      <c r="O2150" t="s">
        <v>16</v>
      </c>
    </row>
    <row r="2151" spans="1:15" x14ac:dyDescent="0.45">
      <c r="A2151">
        <v>27247247</v>
      </c>
      <c r="B2151" s="4">
        <v>43900</v>
      </c>
      <c r="C2151">
        <v>5139412</v>
      </c>
      <c r="D2151">
        <v>11310</v>
      </c>
      <c r="E2151" t="s">
        <v>211</v>
      </c>
      <c r="F2151" t="s">
        <v>150</v>
      </c>
      <c r="G2151" t="s">
        <v>154</v>
      </c>
      <c r="H2151">
        <v>2</v>
      </c>
      <c r="I2151" s="5">
        <v>71.420168067226896</v>
      </c>
      <c r="J2151" s="5">
        <f t="shared" si="33"/>
        <v>142.84033613445379</v>
      </c>
      <c r="K2151" s="6">
        <v>55743</v>
      </c>
      <c r="L2151" s="6" t="s">
        <v>28</v>
      </c>
      <c r="M2151" s="6" t="s">
        <v>36</v>
      </c>
      <c r="N2151" t="s">
        <v>35</v>
      </c>
      <c r="O2151" t="s">
        <v>16</v>
      </c>
    </row>
    <row r="2152" spans="1:15" x14ac:dyDescent="0.45">
      <c r="A2152">
        <v>27247247</v>
      </c>
      <c r="B2152" s="4">
        <v>43900</v>
      </c>
      <c r="C2152">
        <v>5139412</v>
      </c>
      <c r="D2152">
        <v>11969</v>
      </c>
      <c r="E2152" t="s">
        <v>195</v>
      </c>
      <c r="F2152" t="s">
        <v>150</v>
      </c>
      <c r="G2152" t="s">
        <v>155</v>
      </c>
      <c r="H2152">
        <v>3</v>
      </c>
      <c r="I2152" s="5">
        <v>66.378151260504197</v>
      </c>
      <c r="J2152" s="5">
        <f t="shared" si="33"/>
        <v>199.1344537815126</v>
      </c>
      <c r="K2152" s="6">
        <v>55743</v>
      </c>
      <c r="L2152" s="6" t="s">
        <v>28</v>
      </c>
      <c r="M2152" s="6" t="s">
        <v>36</v>
      </c>
      <c r="N2152" t="s">
        <v>35</v>
      </c>
      <c r="O2152" t="s">
        <v>16</v>
      </c>
    </row>
    <row r="2153" spans="1:15" x14ac:dyDescent="0.45">
      <c r="A2153">
        <v>27247247</v>
      </c>
      <c r="B2153" s="4">
        <v>43900</v>
      </c>
      <c r="C2153">
        <v>5139412</v>
      </c>
      <c r="D2153">
        <v>11036</v>
      </c>
      <c r="E2153" t="s">
        <v>227</v>
      </c>
      <c r="F2153" t="s">
        <v>150</v>
      </c>
      <c r="G2153" t="s">
        <v>155</v>
      </c>
      <c r="H2153">
        <v>2</v>
      </c>
      <c r="I2153" s="5">
        <v>68.058823529411768</v>
      </c>
      <c r="J2153" s="5">
        <f t="shared" si="33"/>
        <v>136.11764705882354</v>
      </c>
      <c r="K2153" s="6">
        <v>55743</v>
      </c>
      <c r="L2153" s="6" t="s">
        <v>28</v>
      </c>
      <c r="M2153" s="6" t="s">
        <v>36</v>
      </c>
      <c r="N2153" t="s">
        <v>35</v>
      </c>
      <c r="O2153" t="s">
        <v>16</v>
      </c>
    </row>
    <row r="2154" spans="1:15" x14ac:dyDescent="0.45">
      <c r="A2154">
        <v>92352172</v>
      </c>
      <c r="B2154" s="4">
        <v>43899</v>
      </c>
      <c r="C2154">
        <v>7016681</v>
      </c>
      <c r="D2154">
        <v>10538</v>
      </c>
      <c r="E2154" t="s">
        <v>226</v>
      </c>
      <c r="F2154" t="s">
        <v>174</v>
      </c>
      <c r="G2154" t="s">
        <v>154</v>
      </c>
      <c r="H2154">
        <v>3</v>
      </c>
      <c r="I2154" s="5">
        <v>130.24369747899161</v>
      </c>
      <c r="J2154" s="5">
        <f t="shared" si="33"/>
        <v>390.73109243697479</v>
      </c>
      <c r="K2154" s="6">
        <v>41844</v>
      </c>
      <c r="L2154" s="6" t="s">
        <v>28</v>
      </c>
      <c r="M2154" s="6" t="s">
        <v>29</v>
      </c>
      <c r="N2154" t="s">
        <v>15</v>
      </c>
      <c r="O2154" t="s">
        <v>26</v>
      </c>
    </row>
    <row r="2155" spans="1:15" x14ac:dyDescent="0.45">
      <c r="A2155">
        <v>92352172</v>
      </c>
      <c r="B2155" s="4">
        <v>43899</v>
      </c>
      <c r="C2155">
        <v>7016681</v>
      </c>
      <c r="D2155">
        <v>12098</v>
      </c>
      <c r="E2155" t="s">
        <v>212</v>
      </c>
      <c r="F2155" t="s">
        <v>151</v>
      </c>
      <c r="G2155" t="s">
        <v>154</v>
      </c>
      <c r="H2155">
        <v>2</v>
      </c>
      <c r="I2155" s="5">
        <v>257.97478991596643</v>
      </c>
      <c r="J2155" s="5">
        <f t="shared" si="33"/>
        <v>515.94957983193285</v>
      </c>
      <c r="K2155" s="6">
        <v>41844</v>
      </c>
      <c r="L2155" s="6" t="s">
        <v>28</v>
      </c>
      <c r="M2155" s="6" t="s">
        <v>29</v>
      </c>
      <c r="N2155" t="s">
        <v>15</v>
      </c>
      <c r="O2155" t="s">
        <v>26</v>
      </c>
    </row>
    <row r="2156" spans="1:15" x14ac:dyDescent="0.45">
      <c r="A2156">
        <v>92352172</v>
      </c>
      <c r="B2156" s="4">
        <v>43899</v>
      </c>
      <c r="C2156">
        <v>7016681</v>
      </c>
      <c r="D2156">
        <v>13320</v>
      </c>
      <c r="E2156" t="s">
        <v>225</v>
      </c>
      <c r="F2156" t="s">
        <v>152</v>
      </c>
      <c r="G2156" t="s">
        <v>154</v>
      </c>
      <c r="H2156">
        <v>2</v>
      </c>
      <c r="I2156" s="5">
        <v>110.07563025210085</v>
      </c>
      <c r="J2156" s="5">
        <f t="shared" si="33"/>
        <v>220.1512605042017</v>
      </c>
      <c r="K2156" s="6">
        <v>41844</v>
      </c>
      <c r="L2156" s="6" t="s">
        <v>28</v>
      </c>
      <c r="M2156" s="6" t="s">
        <v>29</v>
      </c>
      <c r="N2156" t="s">
        <v>15</v>
      </c>
      <c r="O2156" t="s">
        <v>26</v>
      </c>
    </row>
    <row r="2157" spans="1:15" x14ac:dyDescent="0.45">
      <c r="A2157">
        <v>74152261</v>
      </c>
      <c r="B2157" s="4">
        <v>43899</v>
      </c>
      <c r="C2157">
        <v>9500986</v>
      </c>
      <c r="D2157">
        <v>10557</v>
      </c>
      <c r="E2157" t="s">
        <v>215</v>
      </c>
      <c r="F2157" t="s">
        <v>174</v>
      </c>
      <c r="G2157" t="s">
        <v>154</v>
      </c>
      <c r="H2157">
        <v>3</v>
      </c>
      <c r="I2157" s="5">
        <v>132.76470588235296</v>
      </c>
      <c r="J2157" s="5">
        <f t="shared" si="33"/>
        <v>398.2941176470589</v>
      </c>
      <c r="K2157" s="6" t="s">
        <v>102</v>
      </c>
      <c r="L2157" s="6" t="s">
        <v>21</v>
      </c>
      <c r="M2157" s="6" t="s">
        <v>25</v>
      </c>
      <c r="N2157" t="s">
        <v>17</v>
      </c>
      <c r="O2157" t="s">
        <v>18</v>
      </c>
    </row>
    <row r="2158" spans="1:15" x14ac:dyDescent="0.45">
      <c r="A2158">
        <v>42704969</v>
      </c>
      <c r="B2158" s="4">
        <v>43899</v>
      </c>
      <c r="C2158">
        <v>9434494</v>
      </c>
      <c r="D2158">
        <v>10331</v>
      </c>
      <c r="E2158" t="s">
        <v>188</v>
      </c>
      <c r="F2158" t="s">
        <v>174</v>
      </c>
      <c r="G2158" t="s">
        <v>154</v>
      </c>
      <c r="H2158">
        <v>3</v>
      </c>
      <c r="I2158" s="5">
        <v>141.16806722689077</v>
      </c>
      <c r="J2158" s="5">
        <f t="shared" si="33"/>
        <v>423.50420168067228</v>
      </c>
      <c r="K2158" s="6">
        <v>38640</v>
      </c>
      <c r="L2158" s="6" t="s">
        <v>19</v>
      </c>
      <c r="M2158" s="6" t="s">
        <v>20</v>
      </c>
      <c r="N2158" t="s">
        <v>32</v>
      </c>
      <c r="O2158" t="s">
        <v>16</v>
      </c>
    </row>
    <row r="2159" spans="1:15" x14ac:dyDescent="0.45">
      <c r="A2159">
        <v>42704969</v>
      </c>
      <c r="B2159" s="4">
        <v>43899</v>
      </c>
      <c r="C2159">
        <v>9434494</v>
      </c>
      <c r="D2159">
        <v>11561</v>
      </c>
      <c r="E2159" t="s">
        <v>187</v>
      </c>
      <c r="F2159" t="s">
        <v>150</v>
      </c>
      <c r="G2159" t="s">
        <v>154</v>
      </c>
      <c r="H2159">
        <v>2</v>
      </c>
      <c r="I2159" s="5">
        <v>66.378151260504197</v>
      </c>
      <c r="J2159" s="5">
        <f t="shared" si="33"/>
        <v>132.75630252100839</v>
      </c>
      <c r="K2159" s="6">
        <v>38640</v>
      </c>
      <c r="L2159" s="6" t="s">
        <v>19</v>
      </c>
      <c r="M2159" s="6" t="s">
        <v>20</v>
      </c>
      <c r="N2159" t="s">
        <v>32</v>
      </c>
      <c r="O2159" t="s">
        <v>16</v>
      </c>
    </row>
    <row r="2160" spans="1:15" x14ac:dyDescent="0.45">
      <c r="A2160">
        <v>42704969</v>
      </c>
      <c r="B2160" s="4">
        <v>43899</v>
      </c>
      <c r="C2160">
        <v>9434494</v>
      </c>
      <c r="D2160">
        <v>12725</v>
      </c>
      <c r="E2160" t="s">
        <v>220</v>
      </c>
      <c r="F2160" t="s">
        <v>151</v>
      </c>
      <c r="G2160" t="s">
        <v>154</v>
      </c>
      <c r="H2160">
        <v>2</v>
      </c>
      <c r="I2160" s="5">
        <v>263.85714285714289</v>
      </c>
      <c r="J2160" s="5">
        <f t="shared" si="33"/>
        <v>527.71428571428578</v>
      </c>
      <c r="K2160" s="6">
        <v>38640</v>
      </c>
      <c r="L2160" s="6" t="s">
        <v>19</v>
      </c>
      <c r="M2160" s="6" t="s">
        <v>20</v>
      </c>
      <c r="N2160" t="s">
        <v>32</v>
      </c>
      <c r="O2160" t="s">
        <v>16</v>
      </c>
    </row>
    <row r="2161" spans="1:15" x14ac:dyDescent="0.45">
      <c r="A2161">
        <v>42704969</v>
      </c>
      <c r="B2161" s="4">
        <v>43899</v>
      </c>
      <c r="C2161">
        <v>9434494</v>
      </c>
      <c r="D2161">
        <v>12086</v>
      </c>
      <c r="E2161" t="s">
        <v>206</v>
      </c>
      <c r="F2161" t="s">
        <v>151</v>
      </c>
      <c r="G2161" t="s">
        <v>154</v>
      </c>
      <c r="H2161">
        <v>3</v>
      </c>
      <c r="I2161" s="5">
        <v>248.73109243697482</v>
      </c>
      <c r="J2161" s="5">
        <f t="shared" si="33"/>
        <v>746.19327731092449</v>
      </c>
      <c r="K2161" s="6">
        <v>38640</v>
      </c>
      <c r="L2161" s="6" t="s">
        <v>19</v>
      </c>
      <c r="M2161" s="6" t="s">
        <v>20</v>
      </c>
      <c r="N2161" t="s">
        <v>32</v>
      </c>
      <c r="O2161" t="s">
        <v>16</v>
      </c>
    </row>
    <row r="2162" spans="1:15" x14ac:dyDescent="0.45">
      <c r="A2162">
        <v>42704969</v>
      </c>
      <c r="B2162" s="4">
        <v>43899</v>
      </c>
      <c r="C2162">
        <v>9434494</v>
      </c>
      <c r="D2162">
        <v>13071</v>
      </c>
      <c r="E2162" t="s">
        <v>180</v>
      </c>
      <c r="F2162" t="s">
        <v>152</v>
      </c>
      <c r="G2162" t="s">
        <v>154</v>
      </c>
      <c r="H2162">
        <v>2</v>
      </c>
      <c r="I2162" s="5">
        <v>122.68067226890757</v>
      </c>
      <c r="J2162" s="5">
        <f t="shared" si="33"/>
        <v>245.36134453781514</v>
      </c>
      <c r="K2162" s="6">
        <v>38640</v>
      </c>
      <c r="L2162" s="6" t="s">
        <v>19</v>
      </c>
      <c r="M2162" s="6" t="s">
        <v>20</v>
      </c>
      <c r="N2162" t="s">
        <v>32</v>
      </c>
      <c r="O2162" t="s">
        <v>16</v>
      </c>
    </row>
    <row r="2163" spans="1:15" x14ac:dyDescent="0.45">
      <c r="A2163">
        <v>14708510</v>
      </c>
      <c r="B2163" s="4">
        <v>43899</v>
      </c>
      <c r="C2163">
        <v>5991274</v>
      </c>
      <c r="D2163">
        <v>12098</v>
      </c>
      <c r="E2163" t="s">
        <v>212</v>
      </c>
      <c r="F2163" t="s">
        <v>151</v>
      </c>
      <c r="G2163" t="s">
        <v>154</v>
      </c>
      <c r="H2163">
        <v>3</v>
      </c>
      <c r="I2163" s="5">
        <v>257.97478991596643</v>
      </c>
      <c r="J2163" s="5">
        <f t="shared" si="33"/>
        <v>773.92436974789928</v>
      </c>
      <c r="K2163" s="6">
        <v>56235</v>
      </c>
      <c r="L2163" s="6" t="s">
        <v>28</v>
      </c>
      <c r="M2163" s="6" t="s">
        <v>36</v>
      </c>
      <c r="N2163" t="s">
        <v>32</v>
      </c>
      <c r="O2163" t="s">
        <v>16</v>
      </c>
    </row>
    <row r="2164" spans="1:15" x14ac:dyDescent="0.45">
      <c r="A2164">
        <v>35890316</v>
      </c>
      <c r="B2164" s="4">
        <v>43898</v>
      </c>
      <c r="C2164">
        <v>6060508</v>
      </c>
      <c r="D2164">
        <v>10561</v>
      </c>
      <c r="E2164" t="s">
        <v>194</v>
      </c>
      <c r="F2164" t="s">
        <v>174</v>
      </c>
      <c r="G2164" t="s">
        <v>154</v>
      </c>
      <c r="H2164">
        <v>3</v>
      </c>
      <c r="I2164" s="5">
        <v>133.60504201680675</v>
      </c>
      <c r="J2164" s="5">
        <f t="shared" si="33"/>
        <v>400.81512605042025</v>
      </c>
      <c r="K2164" s="6" t="s">
        <v>82</v>
      </c>
      <c r="L2164" s="6" t="s">
        <v>21</v>
      </c>
      <c r="M2164" s="6" t="s">
        <v>25</v>
      </c>
      <c r="N2164" t="s">
        <v>17</v>
      </c>
      <c r="O2164" t="s">
        <v>16</v>
      </c>
    </row>
    <row r="2165" spans="1:15" x14ac:dyDescent="0.45">
      <c r="A2165">
        <v>35890316</v>
      </c>
      <c r="B2165" s="4">
        <v>43898</v>
      </c>
      <c r="C2165">
        <v>6060508</v>
      </c>
      <c r="D2165">
        <v>12098</v>
      </c>
      <c r="E2165" t="s">
        <v>212</v>
      </c>
      <c r="F2165" t="s">
        <v>151</v>
      </c>
      <c r="G2165" t="s">
        <v>154</v>
      </c>
      <c r="H2165">
        <v>3</v>
      </c>
      <c r="I2165" s="5">
        <v>257.97478991596643</v>
      </c>
      <c r="J2165" s="5">
        <f t="shared" si="33"/>
        <v>773.92436974789928</v>
      </c>
      <c r="K2165" s="6" t="s">
        <v>82</v>
      </c>
      <c r="L2165" s="6" t="s">
        <v>21</v>
      </c>
      <c r="M2165" s="6" t="s">
        <v>25</v>
      </c>
      <c r="N2165" t="s">
        <v>17</v>
      </c>
      <c r="O2165" t="s">
        <v>16</v>
      </c>
    </row>
    <row r="2166" spans="1:15" x14ac:dyDescent="0.45">
      <c r="A2166">
        <v>35890316</v>
      </c>
      <c r="B2166" s="4">
        <v>43898</v>
      </c>
      <c r="C2166">
        <v>6060508</v>
      </c>
      <c r="D2166">
        <v>13337</v>
      </c>
      <c r="E2166" t="s">
        <v>198</v>
      </c>
      <c r="F2166" t="s">
        <v>152</v>
      </c>
      <c r="G2166" t="s">
        <v>154</v>
      </c>
      <c r="H2166">
        <v>3</v>
      </c>
      <c r="I2166" s="5">
        <v>118.47899159663866</v>
      </c>
      <c r="J2166" s="5">
        <f t="shared" si="33"/>
        <v>355.43697478991601</v>
      </c>
      <c r="K2166" s="6" t="s">
        <v>82</v>
      </c>
      <c r="L2166" s="6" t="s">
        <v>21</v>
      </c>
      <c r="M2166" s="6" t="s">
        <v>25</v>
      </c>
      <c r="N2166" t="s">
        <v>17</v>
      </c>
      <c r="O2166" t="s">
        <v>16</v>
      </c>
    </row>
    <row r="2167" spans="1:15" x14ac:dyDescent="0.45">
      <c r="A2167">
        <v>24240868</v>
      </c>
      <c r="B2167" s="4">
        <v>43898</v>
      </c>
      <c r="C2167">
        <v>6994085</v>
      </c>
      <c r="D2167">
        <v>11040</v>
      </c>
      <c r="E2167" t="s">
        <v>191</v>
      </c>
      <c r="F2167" t="s">
        <v>150</v>
      </c>
      <c r="G2167" t="s">
        <v>155</v>
      </c>
      <c r="H2167">
        <v>3</v>
      </c>
      <c r="I2167" s="5">
        <v>65.537815126050418</v>
      </c>
      <c r="J2167" s="5">
        <f t="shared" si="33"/>
        <v>196.61344537815125</v>
      </c>
      <c r="K2167" s="6" t="s">
        <v>76</v>
      </c>
      <c r="L2167" s="6" t="s">
        <v>21</v>
      </c>
      <c r="M2167" s="6" t="s">
        <v>33</v>
      </c>
      <c r="N2167" t="s">
        <v>32</v>
      </c>
      <c r="O2167" t="s">
        <v>16</v>
      </c>
    </row>
    <row r="2168" spans="1:15" x14ac:dyDescent="0.45">
      <c r="A2168">
        <v>24240868</v>
      </c>
      <c r="B2168" s="4">
        <v>43898</v>
      </c>
      <c r="C2168">
        <v>6994085</v>
      </c>
      <c r="D2168">
        <v>11341</v>
      </c>
      <c r="E2168" t="s">
        <v>185</v>
      </c>
      <c r="F2168" t="s">
        <v>150</v>
      </c>
      <c r="G2168" t="s">
        <v>154</v>
      </c>
      <c r="H2168">
        <v>2</v>
      </c>
      <c r="I2168" s="5">
        <v>63.857142857142854</v>
      </c>
      <c r="J2168" s="5">
        <f t="shared" si="33"/>
        <v>127.71428571428571</v>
      </c>
      <c r="K2168" s="6" t="s">
        <v>76</v>
      </c>
      <c r="L2168" s="6" t="s">
        <v>21</v>
      </c>
      <c r="M2168" s="6" t="s">
        <v>33</v>
      </c>
      <c r="N2168" t="s">
        <v>32</v>
      </c>
      <c r="O2168" t="s">
        <v>16</v>
      </c>
    </row>
    <row r="2169" spans="1:15" x14ac:dyDescent="0.45">
      <c r="A2169">
        <v>24240868</v>
      </c>
      <c r="B2169" s="4">
        <v>43898</v>
      </c>
      <c r="C2169">
        <v>6994085</v>
      </c>
      <c r="D2169">
        <v>13397</v>
      </c>
      <c r="E2169" t="s">
        <v>219</v>
      </c>
      <c r="F2169" t="s">
        <v>152</v>
      </c>
      <c r="G2169" t="s">
        <v>155</v>
      </c>
      <c r="H2169">
        <v>3</v>
      </c>
      <c r="I2169" s="5">
        <v>117.63865546218489</v>
      </c>
      <c r="J2169" s="5">
        <f t="shared" si="33"/>
        <v>352.91596638655466</v>
      </c>
      <c r="K2169" s="6" t="s">
        <v>76</v>
      </c>
      <c r="L2169" s="6" t="s">
        <v>21</v>
      </c>
      <c r="M2169" s="6" t="s">
        <v>33</v>
      </c>
      <c r="N2169" t="s">
        <v>32</v>
      </c>
      <c r="O2169" t="s">
        <v>16</v>
      </c>
    </row>
    <row r="2170" spans="1:15" x14ac:dyDescent="0.45">
      <c r="A2170">
        <v>15022631</v>
      </c>
      <c r="B2170" s="4">
        <v>43898</v>
      </c>
      <c r="C2170">
        <v>2597629</v>
      </c>
      <c r="D2170">
        <v>13355</v>
      </c>
      <c r="E2170" t="s">
        <v>224</v>
      </c>
      <c r="F2170" t="s">
        <v>152</v>
      </c>
      <c r="G2170" t="s">
        <v>154</v>
      </c>
      <c r="H2170">
        <v>3</v>
      </c>
      <c r="I2170" s="5">
        <v>123.52100840336136</v>
      </c>
      <c r="J2170" s="5">
        <f t="shared" si="33"/>
        <v>370.56302521008411</v>
      </c>
      <c r="K2170" s="6">
        <v>38518</v>
      </c>
      <c r="L2170" s="6" t="s">
        <v>19</v>
      </c>
      <c r="M2170" s="6" t="s">
        <v>20</v>
      </c>
      <c r="N2170" t="s">
        <v>15</v>
      </c>
      <c r="O2170" t="s">
        <v>16</v>
      </c>
    </row>
    <row r="2171" spans="1:15" x14ac:dyDescent="0.45">
      <c r="A2171">
        <v>45966635</v>
      </c>
      <c r="B2171" s="4">
        <v>43897</v>
      </c>
      <c r="C2171">
        <v>4502102</v>
      </c>
      <c r="D2171">
        <v>13302</v>
      </c>
      <c r="E2171" t="s">
        <v>203</v>
      </c>
      <c r="F2171" t="s">
        <v>152</v>
      </c>
      <c r="G2171" t="s">
        <v>155</v>
      </c>
      <c r="H2171">
        <v>3</v>
      </c>
      <c r="I2171" s="5">
        <v>121.00000000000001</v>
      </c>
      <c r="J2171" s="5">
        <f t="shared" si="33"/>
        <v>363.00000000000006</v>
      </c>
      <c r="K2171" s="6">
        <v>90403</v>
      </c>
      <c r="L2171" s="6" t="s">
        <v>13</v>
      </c>
      <c r="M2171" s="6" t="s">
        <v>27</v>
      </c>
      <c r="N2171" t="s">
        <v>32</v>
      </c>
      <c r="O2171" t="s">
        <v>16</v>
      </c>
    </row>
    <row r="2172" spans="1:15" x14ac:dyDescent="0.45">
      <c r="A2172">
        <v>90025483</v>
      </c>
      <c r="B2172" s="4">
        <v>43897</v>
      </c>
      <c r="C2172">
        <v>1666917</v>
      </c>
      <c r="D2172">
        <v>12086</v>
      </c>
      <c r="E2172" t="s">
        <v>206</v>
      </c>
      <c r="F2172" t="s">
        <v>151</v>
      </c>
      <c r="G2172" t="s">
        <v>154</v>
      </c>
      <c r="H2172">
        <v>1</v>
      </c>
      <c r="I2172" s="5">
        <v>248.73109243697482</v>
      </c>
      <c r="J2172" s="5">
        <f t="shared" si="33"/>
        <v>248.73109243697482</v>
      </c>
      <c r="K2172" s="6">
        <v>89269</v>
      </c>
      <c r="L2172" s="6" t="s">
        <v>13</v>
      </c>
      <c r="M2172" s="6" t="s">
        <v>27</v>
      </c>
      <c r="N2172" t="s">
        <v>17</v>
      </c>
      <c r="O2172" t="s">
        <v>30</v>
      </c>
    </row>
    <row r="2173" spans="1:15" x14ac:dyDescent="0.45">
      <c r="A2173">
        <v>15832351</v>
      </c>
      <c r="B2173" s="4">
        <v>43897</v>
      </c>
      <c r="C2173">
        <v>9660468</v>
      </c>
      <c r="D2173">
        <v>12058</v>
      </c>
      <c r="E2173" t="s">
        <v>210</v>
      </c>
      <c r="F2173" t="s">
        <v>151</v>
      </c>
      <c r="G2173" t="s">
        <v>155</v>
      </c>
      <c r="H2173">
        <v>3</v>
      </c>
      <c r="I2173" s="5">
        <v>267.218487394958</v>
      </c>
      <c r="J2173" s="5">
        <f t="shared" si="33"/>
        <v>801.65546218487407</v>
      </c>
      <c r="K2173" s="6">
        <v>37586</v>
      </c>
      <c r="L2173" s="6" t="s">
        <v>19</v>
      </c>
      <c r="M2173" s="6" t="s">
        <v>20</v>
      </c>
      <c r="N2173" t="s">
        <v>15</v>
      </c>
      <c r="O2173" t="s">
        <v>16</v>
      </c>
    </row>
    <row r="2174" spans="1:15" x14ac:dyDescent="0.45">
      <c r="A2174">
        <v>15832351</v>
      </c>
      <c r="B2174" s="4">
        <v>43897</v>
      </c>
      <c r="C2174">
        <v>9660468</v>
      </c>
      <c r="D2174">
        <v>13397</v>
      </c>
      <c r="E2174" t="s">
        <v>219</v>
      </c>
      <c r="F2174" t="s">
        <v>152</v>
      </c>
      <c r="G2174" t="s">
        <v>155</v>
      </c>
      <c r="H2174">
        <v>2</v>
      </c>
      <c r="I2174" s="5">
        <v>117.63865546218489</v>
      </c>
      <c r="J2174" s="5">
        <f t="shared" si="33"/>
        <v>235.27731092436977</v>
      </c>
      <c r="K2174" s="6">
        <v>37586</v>
      </c>
      <c r="L2174" s="6" t="s">
        <v>19</v>
      </c>
      <c r="M2174" s="6" t="s">
        <v>20</v>
      </c>
      <c r="N2174" t="s">
        <v>15</v>
      </c>
      <c r="O2174" t="s">
        <v>16</v>
      </c>
    </row>
    <row r="2175" spans="1:15" x14ac:dyDescent="0.45">
      <c r="A2175">
        <v>15832351</v>
      </c>
      <c r="B2175" s="4">
        <v>43897</v>
      </c>
      <c r="C2175">
        <v>9660468</v>
      </c>
      <c r="D2175">
        <v>13363</v>
      </c>
      <c r="E2175" t="s">
        <v>213</v>
      </c>
      <c r="F2175" t="s">
        <v>152</v>
      </c>
      <c r="G2175" t="s">
        <v>154</v>
      </c>
      <c r="H2175">
        <v>3</v>
      </c>
      <c r="I2175" s="5">
        <v>116.79831932773111</v>
      </c>
      <c r="J2175" s="5">
        <f t="shared" si="33"/>
        <v>350.39495798319331</v>
      </c>
      <c r="K2175" s="6">
        <v>37586</v>
      </c>
      <c r="L2175" s="6" t="s">
        <v>19</v>
      </c>
      <c r="M2175" s="6" t="s">
        <v>20</v>
      </c>
      <c r="N2175" t="s">
        <v>15</v>
      </c>
      <c r="O2175" t="s">
        <v>16</v>
      </c>
    </row>
    <row r="2176" spans="1:15" x14ac:dyDescent="0.45">
      <c r="A2176">
        <v>63732885</v>
      </c>
      <c r="B2176" s="4">
        <v>43896</v>
      </c>
      <c r="C2176">
        <v>2077621</v>
      </c>
      <c r="D2176">
        <v>12634</v>
      </c>
      <c r="E2176" t="s">
        <v>202</v>
      </c>
      <c r="F2176" t="s">
        <v>151</v>
      </c>
      <c r="G2176" t="s">
        <v>154</v>
      </c>
      <c r="H2176">
        <v>2</v>
      </c>
      <c r="I2176" s="5">
        <v>265.53781512605042</v>
      </c>
      <c r="J2176" s="5">
        <f t="shared" si="33"/>
        <v>531.07563025210084</v>
      </c>
      <c r="K2176" s="6">
        <v>95691</v>
      </c>
      <c r="L2176" s="6" t="s">
        <v>13</v>
      </c>
      <c r="M2176" s="6" t="s">
        <v>27</v>
      </c>
      <c r="N2176" t="s">
        <v>32</v>
      </c>
      <c r="O2176" t="s">
        <v>18</v>
      </c>
    </row>
    <row r="2177" spans="1:15" x14ac:dyDescent="0.45">
      <c r="A2177">
        <v>86070622</v>
      </c>
      <c r="B2177" s="4">
        <v>43896</v>
      </c>
      <c r="C2177">
        <v>5290399</v>
      </c>
      <c r="D2177">
        <v>10561</v>
      </c>
      <c r="E2177" t="s">
        <v>194</v>
      </c>
      <c r="F2177" t="s">
        <v>174</v>
      </c>
      <c r="G2177" t="s">
        <v>154</v>
      </c>
      <c r="H2177">
        <v>3</v>
      </c>
      <c r="I2177" s="5">
        <v>133.60504201680675</v>
      </c>
      <c r="J2177" s="5">
        <f t="shared" si="33"/>
        <v>400.81512605042025</v>
      </c>
      <c r="K2177" s="6">
        <v>39629</v>
      </c>
      <c r="L2177" s="6" t="s">
        <v>21</v>
      </c>
      <c r="M2177" s="6" t="s">
        <v>33</v>
      </c>
      <c r="N2177" t="s">
        <v>32</v>
      </c>
      <c r="O2177" t="s">
        <v>18</v>
      </c>
    </row>
    <row r="2178" spans="1:15" x14ac:dyDescent="0.45">
      <c r="A2178">
        <v>93303940</v>
      </c>
      <c r="B2178" s="4">
        <v>43895</v>
      </c>
      <c r="C2178">
        <v>9426448</v>
      </c>
      <c r="D2178">
        <v>10198</v>
      </c>
      <c r="E2178" t="s">
        <v>222</v>
      </c>
      <c r="F2178" t="s">
        <v>174</v>
      </c>
      <c r="G2178" t="s">
        <v>155</v>
      </c>
      <c r="H2178">
        <v>2</v>
      </c>
      <c r="I2178" s="5">
        <v>130.24369747899161</v>
      </c>
      <c r="J2178" s="5">
        <f t="shared" ref="J2178:J2241" si="34">H2178*I2178</f>
        <v>260.48739495798321</v>
      </c>
      <c r="K2178" s="6">
        <v>15936</v>
      </c>
      <c r="L2178" s="6" t="s">
        <v>21</v>
      </c>
      <c r="M2178" s="6" t="s">
        <v>31</v>
      </c>
      <c r="N2178" t="s">
        <v>32</v>
      </c>
      <c r="O2178" t="s">
        <v>26</v>
      </c>
    </row>
    <row r="2179" spans="1:15" x14ac:dyDescent="0.45">
      <c r="A2179">
        <v>82575521</v>
      </c>
      <c r="B2179" s="4">
        <v>43895</v>
      </c>
      <c r="C2179">
        <v>6633712</v>
      </c>
      <c r="D2179">
        <v>11341</v>
      </c>
      <c r="E2179" t="s">
        <v>185</v>
      </c>
      <c r="F2179" t="s">
        <v>150</v>
      </c>
      <c r="G2179" t="s">
        <v>154</v>
      </c>
      <c r="H2179">
        <v>2</v>
      </c>
      <c r="I2179" s="5">
        <v>63.857142857142854</v>
      </c>
      <c r="J2179" s="5">
        <f t="shared" si="34"/>
        <v>127.71428571428571</v>
      </c>
      <c r="K2179" s="6">
        <v>48612</v>
      </c>
      <c r="L2179" s="6" t="s">
        <v>28</v>
      </c>
      <c r="M2179" s="6" t="s">
        <v>29</v>
      </c>
      <c r="N2179" t="s">
        <v>35</v>
      </c>
      <c r="O2179" t="s">
        <v>18</v>
      </c>
    </row>
    <row r="2180" spans="1:15" x14ac:dyDescent="0.45">
      <c r="A2180">
        <v>82575521</v>
      </c>
      <c r="B2180" s="4">
        <v>43895</v>
      </c>
      <c r="C2180">
        <v>6633712</v>
      </c>
      <c r="D2180">
        <v>11400</v>
      </c>
      <c r="E2180" t="s">
        <v>204</v>
      </c>
      <c r="F2180" t="s">
        <v>150</v>
      </c>
      <c r="G2180" t="s">
        <v>155</v>
      </c>
      <c r="H2180">
        <v>2</v>
      </c>
      <c r="I2180" s="5">
        <v>63.857142857142854</v>
      </c>
      <c r="J2180" s="5">
        <f t="shared" si="34"/>
        <v>127.71428571428571</v>
      </c>
      <c r="K2180" s="6">
        <v>48612</v>
      </c>
      <c r="L2180" s="6" t="s">
        <v>28</v>
      </c>
      <c r="M2180" s="6" t="s">
        <v>29</v>
      </c>
      <c r="N2180" t="s">
        <v>35</v>
      </c>
      <c r="O2180" t="s">
        <v>18</v>
      </c>
    </row>
    <row r="2181" spans="1:15" x14ac:dyDescent="0.45">
      <c r="A2181">
        <v>82575521</v>
      </c>
      <c r="B2181" s="4">
        <v>43895</v>
      </c>
      <c r="C2181">
        <v>6633712</v>
      </c>
      <c r="D2181">
        <v>12899</v>
      </c>
      <c r="E2181" t="s">
        <v>177</v>
      </c>
      <c r="F2181" t="s">
        <v>151</v>
      </c>
      <c r="G2181" t="s">
        <v>155</v>
      </c>
      <c r="H2181">
        <v>3</v>
      </c>
      <c r="I2181" s="5">
        <v>268.05882352941177</v>
      </c>
      <c r="J2181" s="5">
        <f t="shared" si="34"/>
        <v>804.17647058823536</v>
      </c>
      <c r="K2181" s="6">
        <v>48612</v>
      </c>
      <c r="L2181" s="6" t="s">
        <v>28</v>
      </c>
      <c r="M2181" s="6" t="s">
        <v>29</v>
      </c>
      <c r="N2181" t="s">
        <v>35</v>
      </c>
      <c r="O2181" t="s">
        <v>18</v>
      </c>
    </row>
    <row r="2182" spans="1:15" x14ac:dyDescent="0.45">
      <c r="A2182">
        <v>79297380</v>
      </c>
      <c r="B2182" s="4">
        <v>43895</v>
      </c>
      <c r="C2182">
        <v>4138871</v>
      </c>
      <c r="D2182">
        <v>11156</v>
      </c>
      <c r="E2182" t="s">
        <v>193</v>
      </c>
      <c r="F2182" t="s">
        <v>150</v>
      </c>
      <c r="G2182" t="s">
        <v>154</v>
      </c>
      <c r="H2182">
        <v>3</v>
      </c>
      <c r="I2182" s="5">
        <v>74.78151260504201</v>
      </c>
      <c r="J2182" s="5">
        <f t="shared" si="34"/>
        <v>224.34453781512605</v>
      </c>
      <c r="K2182" s="6">
        <v>39615</v>
      </c>
      <c r="L2182" s="6" t="s">
        <v>21</v>
      </c>
      <c r="M2182" s="6" t="s">
        <v>33</v>
      </c>
      <c r="N2182" t="s">
        <v>32</v>
      </c>
      <c r="O2182" t="s">
        <v>18</v>
      </c>
    </row>
    <row r="2183" spans="1:15" x14ac:dyDescent="0.45">
      <c r="A2183">
        <v>11477608</v>
      </c>
      <c r="B2183" s="4">
        <v>43895</v>
      </c>
      <c r="C2183">
        <v>1920133</v>
      </c>
      <c r="D2183">
        <v>10828</v>
      </c>
      <c r="E2183" t="s">
        <v>190</v>
      </c>
      <c r="F2183" t="s">
        <v>174</v>
      </c>
      <c r="G2183" t="s">
        <v>154</v>
      </c>
      <c r="H2183">
        <v>3</v>
      </c>
      <c r="I2183" s="5">
        <v>136.96638655462186</v>
      </c>
      <c r="J2183" s="5">
        <f t="shared" si="34"/>
        <v>410.89915966386559</v>
      </c>
      <c r="K2183" s="6">
        <v>48703</v>
      </c>
      <c r="L2183" s="6" t="s">
        <v>28</v>
      </c>
      <c r="M2183" s="6" t="s">
        <v>29</v>
      </c>
      <c r="N2183" t="s">
        <v>17</v>
      </c>
      <c r="O2183" t="s">
        <v>16</v>
      </c>
    </row>
    <row r="2184" spans="1:15" x14ac:dyDescent="0.45">
      <c r="A2184">
        <v>82616328</v>
      </c>
      <c r="B2184" s="4">
        <v>43894</v>
      </c>
      <c r="C2184">
        <v>5750033</v>
      </c>
      <c r="D2184">
        <v>10561</v>
      </c>
      <c r="E2184" t="s">
        <v>194</v>
      </c>
      <c r="F2184" t="s">
        <v>174</v>
      </c>
      <c r="G2184" t="s">
        <v>154</v>
      </c>
      <c r="H2184">
        <v>3</v>
      </c>
      <c r="I2184" s="5">
        <v>133.60504201680675</v>
      </c>
      <c r="J2184" s="5">
        <f t="shared" si="34"/>
        <v>400.81512605042025</v>
      </c>
      <c r="K2184" s="6">
        <v>19205</v>
      </c>
      <c r="L2184" s="6" t="s">
        <v>19</v>
      </c>
      <c r="M2184" s="6" t="s">
        <v>47</v>
      </c>
      <c r="N2184" t="s">
        <v>32</v>
      </c>
      <c r="O2184" t="s">
        <v>18</v>
      </c>
    </row>
    <row r="2185" spans="1:15" x14ac:dyDescent="0.45">
      <c r="A2185">
        <v>82616328</v>
      </c>
      <c r="B2185" s="4">
        <v>43894</v>
      </c>
      <c r="C2185">
        <v>5750033</v>
      </c>
      <c r="D2185">
        <v>11081</v>
      </c>
      <c r="E2185" t="s">
        <v>218</v>
      </c>
      <c r="F2185" t="s">
        <v>150</v>
      </c>
      <c r="G2185" t="s">
        <v>155</v>
      </c>
      <c r="H2185">
        <v>3</v>
      </c>
      <c r="I2185" s="5">
        <v>70.579831932773104</v>
      </c>
      <c r="J2185" s="5">
        <f t="shared" si="34"/>
        <v>211.7394957983193</v>
      </c>
      <c r="K2185" s="6">
        <v>19205</v>
      </c>
      <c r="L2185" s="6" t="s">
        <v>19</v>
      </c>
      <c r="M2185" s="6" t="s">
        <v>47</v>
      </c>
      <c r="N2185" t="s">
        <v>32</v>
      </c>
      <c r="O2185" t="s">
        <v>18</v>
      </c>
    </row>
    <row r="2186" spans="1:15" x14ac:dyDescent="0.45">
      <c r="A2186">
        <v>82616328</v>
      </c>
      <c r="B2186" s="4">
        <v>43894</v>
      </c>
      <c r="C2186">
        <v>5750033</v>
      </c>
      <c r="D2186">
        <v>12899</v>
      </c>
      <c r="E2186" t="s">
        <v>177</v>
      </c>
      <c r="F2186" t="s">
        <v>151</v>
      </c>
      <c r="G2186" t="s">
        <v>155</v>
      </c>
      <c r="H2186">
        <v>3</v>
      </c>
      <c r="I2186" s="5">
        <v>268.05882352941177</v>
      </c>
      <c r="J2186" s="5">
        <f t="shared" si="34"/>
        <v>804.17647058823536</v>
      </c>
      <c r="K2186" s="6">
        <v>19205</v>
      </c>
      <c r="L2186" s="6" t="s">
        <v>19</v>
      </c>
      <c r="M2186" s="6" t="s">
        <v>47</v>
      </c>
      <c r="N2186" t="s">
        <v>32</v>
      </c>
      <c r="O2186" t="s">
        <v>18</v>
      </c>
    </row>
    <row r="2187" spans="1:15" x14ac:dyDescent="0.45">
      <c r="A2187">
        <v>33663783</v>
      </c>
      <c r="B2187" s="4">
        <v>43894</v>
      </c>
      <c r="C2187">
        <v>5986328</v>
      </c>
      <c r="D2187">
        <v>10331</v>
      </c>
      <c r="E2187" t="s">
        <v>188</v>
      </c>
      <c r="F2187" t="s">
        <v>174</v>
      </c>
      <c r="G2187" t="s">
        <v>154</v>
      </c>
      <c r="H2187">
        <v>2</v>
      </c>
      <c r="I2187" s="5">
        <v>141.16806722689077</v>
      </c>
      <c r="J2187" s="5">
        <f t="shared" si="34"/>
        <v>282.33613445378154</v>
      </c>
      <c r="K2187" s="6">
        <v>72513</v>
      </c>
      <c r="L2187" s="6" t="s">
        <v>13</v>
      </c>
      <c r="M2187" s="6" t="s">
        <v>14</v>
      </c>
      <c r="N2187" t="s">
        <v>23</v>
      </c>
      <c r="O2187" t="s">
        <v>16</v>
      </c>
    </row>
    <row r="2188" spans="1:15" x14ac:dyDescent="0.45">
      <c r="A2188">
        <v>93981440</v>
      </c>
      <c r="B2188" s="4">
        <v>43893</v>
      </c>
      <c r="C2188">
        <v>3326436</v>
      </c>
      <c r="D2188">
        <v>12086</v>
      </c>
      <c r="E2188" t="s">
        <v>206</v>
      </c>
      <c r="F2188" t="s">
        <v>151</v>
      </c>
      <c r="G2188" t="s">
        <v>154</v>
      </c>
      <c r="H2188">
        <v>3</v>
      </c>
      <c r="I2188" s="5">
        <v>248.73109243697482</v>
      </c>
      <c r="J2188" s="5">
        <f t="shared" si="34"/>
        <v>746.19327731092449</v>
      </c>
      <c r="K2188" s="6" t="s">
        <v>45</v>
      </c>
      <c r="L2188" s="6" t="s">
        <v>21</v>
      </c>
      <c r="M2188" s="6" t="s">
        <v>25</v>
      </c>
      <c r="N2188" t="s">
        <v>23</v>
      </c>
      <c r="O2188" t="s">
        <v>26</v>
      </c>
    </row>
    <row r="2189" spans="1:15" x14ac:dyDescent="0.45">
      <c r="A2189">
        <v>93981440</v>
      </c>
      <c r="B2189" s="4">
        <v>43893</v>
      </c>
      <c r="C2189">
        <v>3326436</v>
      </c>
      <c r="D2189">
        <v>13394</v>
      </c>
      <c r="E2189" t="s">
        <v>214</v>
      </c>
      <c r="F2189" t="s">
        <v>152</v>
      </c>
      <c r="G2189" t="s">
        <v>154</v>
      </c>
      <c r="H2189">
        <v>2</v>
      </c>
      <c r="I2189" s="5">
        <v>123.52100840336136</v>
      </c>
      <c r="J2189" s="5">
        <f t="shared" si="34"/>
        <v>247.04201680672273</v>
      </c>
      <c r="K2189" s="6" t="s">
        <v>45</v>
      </c>
      <c r="L2189" s="6" t="s">
        <v>21</v>
      </c>
      <c r="M2189" s="6" t="s">
        <v>25</v>
      </c>
      <c r="N2189" t="s">
        <v>23</v>
      </c>
      <c r="O2189" t="s">
        <v>26</v>
      </c>
    </row>
    <row r="2190" spans="1:15" x14ac:dyDescent="0.45">
      <c r="A2190">
        <v>86022435</v>
      </c>
      <c r="B2190" s="4">
        <v>43893</v>
      </c>
      <c r="C2190">
        <v>2478137</v>
      </c>
      <c r="D2190">
        <v>10339</v>
      </c>
      <c r="E2190" t="s">
        <v>208</v>
      </c>
      <c r="F2190" t="s">
        <v>174</v>
      </c>
      <c r="G2190" t="s">
        <v>155</v>
      </c>
      <c r="H2190">
        <v>3</v>
      </c>
      <c r="I2190" s="5">
        <v>130.24369747899161</v>
      </c>
      <c r="J2190" s="5">
        <f t="shared" si="34"/>
        <v>390.73109243697479</v>
      </c>
      <c r="K2190" s="6">
        <v>18195</v>
      </c>
      <c r="L2190" s="6" t="s">
        <v>19</v>
      </c>
      <c r="M2190" s="6" t="s">
        <v>47</v>
      </c>
      <c r="N2190" t="s">
        <v>17</v>
      </c>
      <c r="O2190" t="s">
        <v>18</v>
      </c>
    </row>
    <row r="2191" spans="1:15" x14ac:dyDescent="0.45">
      <c r="A2191">
        <v>63663486</v>
      </c>
      <c r="B2191" s="4">
        <v>43893</v>
      </c>
      <c r="C2191">
        <v>5488176</v>
      </c>
      <c r="D2191">
        <v>11969</v>
      </c>
      <c r="E2191" t="s">
        <v>195</v>
      </c>
      <c r="F2191" t="s">
        <v>150</v>
      </c>
      <c r="G2191" t="s">
        <v>155</v>
      </c>
      <c r="H2191">
        <v>3</v>
      </c>
      <c r="I2191" s="5">
        <v>66.378151260504197</v>
      </c>
      <c r="J2191" s="5">
        <f t="shared" si="34"/>
        <v>199.1344537815126</v>
      </c>
      <c r="K2191" s="6">
        <v>22880</v>
      </c>
      <c r="L2191" s="6" t="s">
        <v>19</v>
      </c>
      <c r="M2191" s="6" t="s">
        <v>34</v>
      </c>
      <c r="N2191" t="s">
        <v>15</v>
      </c>
      <c r="O2191" t="s">
        <v>18</v>
      </c>
    </row>
    <row r="2192" spans="1:15" x14ac:dyDescent="0.45">
      <c r="A2192">
        <v>63663486</v>
      </c>
      <c r="B2192" s="4">
        <v>43893</v>
      </c>
      <c r="C2192">
        <v>5488176</v>
      </c>
      <c r="D2192">
        <v>12725</v>
      </c>
      <c r="E2192" t="s">
        <v>220</v>
      </c>
      <c r="F2192" t="s">
        <v>151</v>
      </c>
      <c r="G2192" t="s">
        <v>154</v>
      </c>
      <c r="H2192">
        <v>3</v>
      </c>
      <c r="I2192" s="5">
        <v>263.85714285714289</v>
      </c>
      <c r="J2192" s="5">
        <f t="shared" si="34"/>
        <v>791.57142857142867</v>
      </c>
      <c r="K2192" s="6">
        <v>22880</v>
      </c>
      <c r="L2192" s="6" t="s">
        <v>19</v>
      </c>
      <c r="M2192" s="6" t="s">
        <v>34</v>
      </c>
      <c r="N2192" t="s">
        <v>15</v>
      </c>
      <c r="O2192" t="s">
        <v>18</v>
      </c>
    </row>
    <row r="2193" spans="1:15" x14ac:dyDescent="0.45">
      <c r="A2193">
        <v>63663486</v>
      </c>
      <c r="B2193" s="4">
        <v>43893</v>
      </c>
      <c r="C2193">
        <v>5488176</v>
      </c>
      <c r="D2193">
        <v>13397</v>
      </c>
      <c r="E2193" t="s">
        <v>219</v>
      </c>
      <c r="F2193" t="s">
        <v>152</v>
      </c>
      <c r="G2193" t="s">
        <v>155</v>
      </c>
      <c r="H2193">
        <v>2</v>
      </c>
      <c r="I2193" s="5">
        <v>117.63865546218489</v>
      </c>
      <c r="J2193" s="5">
        <f t="shared" si="34"/>
        <v>235.27731092436977</v>
      </c>
      <c r="K2193" s="6">
        <v>22880</v>
      </c>
      <c r="L2193" s="6" t="s">
        <v>19</v>
      </c>
      <c r="M2193" s="6" t="s">
        <v>34</v>
      </c>
      <c r="N2193" t="s">
        <v>15</v>
      </c>
      <c r="O2193" t="s">
        <v>18</v>
      </c>
    </row>
    <row r="2194" spans="1:15" x14ac:dyDescent="0.45">
      <c r="A2194">
        <v>27326561</v>
      </c>
      <c r="B2194" s="4">
        <v>43893</v>
      </c>
      <c r="C2194">
        <v>3151904</v>
      </c>
      <c r="D2194">
        <v>10181</v>
      </c>
      <c r="E2194" t="s">
        <v>189</v>
      </c>
      <c r="F2194" t="s">
        <v>174</v>
      </c>
      <c r="G2194" t="s">
        <v>154</v>
      </c>
      <c r="H2194">
        <v>2</v>
      </c>
      <c r="I2194" s="5">
        <v>134.44537815126051</v>
      </c>
      <c r="J2194" s="5">
        <f t="shared" si="34"/>
        <v>268.89075630252103</v>
      </c>
      <c r="K2194" s="6">
        <v>84137</v>
      </c>
      <c r="L2194" s="6" t="s">
        <v>13</v>
      </c>
      <c r="M2194" s="6" t="s">
        <v>27</v>
      </c>
      <c r="N2194" t="s">
        <v>23</v>
      </c>
      <c r="O2194" t="s">
        <v>16</v>
      </c>
    </row>
    <row r="2195" spans="1:15" x14ac:dyDescent="0.45">
      <c r="A2195">
        <v>30052165</v>
      </c>
      <c r="B2195" s="4">
        <v>43893</v>
      </c>
      <c r="C2195">
        <v>9329750</v>
      </c>
      <c r="D2195">
        <v>10198</v>
      </c>
      <c r="E2195" t="s">
        <v>222</v>
      </c>
      <c r="F2195" t="s">
        <v>174</v>
      </c>
      <c r="G2195" t="s">
        <v>155</v>
      </c>
      <c r="H2195">
        <v>3</v>
      </c>
      <c r="I2195" s="5">
        <v>130.24369747899161</v>
      </c>
      <c r="J2195" s="5">
        <f t="shared" si="34"/>
        <v>390.73109243697479</v>
      </c>
      <c r="K2195" s="6">
        <v>17207</v>
      </c>
      <c r="L2195" s="6" t="s">
        <v>19</v>
      </c>
      <c r="M2195" s="6" t="s">
        <v>47</v>
      </c>
      <c r="N2195" t="s">
        <v>32</v>
      </c>
      <c r="O2195" t="s">
        <v>16</v>
      </c>
    </row>
    <row r="2196" spans="1:15" x14ac:dyDescent="0.45">
      <c r="A2196">
        <v>23276987</v>
      </c>
      <c r="B2196" s="4">
        <v>43892</v>
      </c>
      <c r="C2196">
        <v>5028006</v>
      </c>
      <c r="D2196">
        <v>12735</v>
      </c>
      <c r="E2196" t="s">
        <v>231</v>
      </c>
      <c r="F2196" t="s">
        <v>151</v>
      </c>
      <c r="G2196" t="s">
        <v>155</v>
      </c>
      <c r="H2196">
        <v>1</v>
      </c>
      <c r="I2196" s="5">
        <v>268.05882352941177</v>
      </c>
      <c r="J2196" s="5">
        <f t="shared" si="34"/>
        <v>268.05882352941177</v>
      </c>
      <c r="K2196" s="6">
        <v>74653</v>
      </c>
      <c r="L2196" s="6" t="s">
        <v>13</v>
      </c>
      <c r="M2196" s="6" t="s">
        <v>14</v>
      </c>
      <c r="N2196" t="s">
        <v>32</v>
      </c>
      <c r="O2196" t="s">
        <v>16</v>
      </c>
    </row>
    <row r="2197" spans="1:15" x14ac:dyDescent="0.45">
      <c r="A2197">
        <v>90697883</v>
      </c>
      <c r="B2197" s="4">
        <v>43892</v>
      </c>
      <c r="C2197">
        <v>5126653</v>
      </c>
      <c r="D2197">
        <v>11175</v>
      </c>
      <c r="E2197" t="s">
        <v>229</v>
      </c>
      <c r="F2197" t="s">
        <v>150</v>
      </c>
      <c r="G2197" t="s">
        <v>155</v>
      </c>
      <c r="H2197">
        <v>2</v>
      </c>
      <c r="I2197" s="5">
        <v>71.420168067226896</v>
      </c>
      <c r="J2197" s="5">
        <f t="shared" si="34"/>
        <v>142.84033613445379</v>
      </c>
      <c r="K2197" s="6">
        <v>24960</v>
      </c>
      <c r="L2197" s="6" t="s">
        <v>19</v>
      </c>
      <c r="M2197" s="6" t="s">
        <v>34</v>
      </c>
      <c r="N2197" t="s">
        <v>15</v>
      </c>
      <c r="O2197" t="s">
        <v>30</v>
      </c>
    </row>
    <row r="2198" spans="1:15" x14ac:dyDescent="0.45">
      <c r="A2198">
        <v>90697883</v>
      </c>
      <c r="B2198" s="4">
        <v>43892</v>
      </c>
      <c r="C2198">
        <v>5126653</v>
      </c>
      <c r="D2198">
        <v>11341</v>
      </c>
      <c r="E2198" t="s">
        <v>185</v>
      </c>
      <c r="F2198" t="s">
        <v>150</v>
      </c>
      <c r="G2198" t="s">
        <v>154</v>
      </c>
      <c r="H2198">
        <v>3</v>
      </c>
      <c r="I2198" s="5">
        <v>63.857142857142854</v>
      </c>
      <c r="J2198" s="5">
        <f t="shared" si="34"/>
        <v>191.57142857142856</v>
      </c>
      <c r="K2198" s="6">
        <v>24960</v>
      </c>
      <c r="L2198" s="6" t="s">
        <v>19</v>
      </c>
      <c r="M2198" s="6" t="s">
        <v>34</v>
      </c>
      <c r="N2198" t="s">
        <v>15</v>
      </c>
      <c r="O2198" t="s">
        <v>30</v>
      </c>
    </row>
    <row r="2199" spans="1:15" x14ac:dyDescent="0.45">
      <c r="A2199">
        <v>77108643</v>
      </c>
      <c r="B2199" s="4">
        <v>43892</v>
      </c>
      <c r="C2199">
        <v>9308960</v>
      </c>
      <c r="D2199">
        <v>10561</v>
      </c>
      <c r="E2199" t="s">
        <v>194</v>
      </c>
      <c r="F2199" t="s">
        <v>174</v>
      </c>
      <c r="G2199" t="s">
        <v>154</v>
      </c>
      <c r="H2199">
        <v>3</v>
      </c>
      <c r="I2199" s="5">
        <v>133.60504201680675</v>
      </c>
      <c r="J2199" s="5">
        <f t="shared" si="34"/>
        <v>400.81512605042025</v>
      </c>
      <c r="K2199" s="6">
        <v>58313</v>
      </c>
      <c r="L2199" s="6" t="s">
        <v>28</v>
      </c>
      <c r="M2199" s="6" t="s">
        <v>29</v>
      </c>
      <c r="N2199" t="s">
        <v>15</v>
      </c>
      <c r="O2199" t="s">
        <v>18</v>
      </c>
    </row>
    <row r="2200" spans="1:15" x14ac:dyDescent="0.45">
      <c r="A2200">
        <v>23276987</v>
      </c>
      <c r="B2200" s="4">
        <v>43892</v>
      </c>
      <c r="C2200">
        <v>5028006</v>
      </c>
      <c r="D2200">
        <v>13302</v>
      </c>
      <c r="E2200" t="s">
        <v>203</v>
      </c>
      <c r="F2200" t="s">
        <v>152</v>
      </c>
      <c r="G2200" t="s">
        <v>155</v>
      </c>
      <c r="H2200">
        <v>2</v>
      </c>
      <c r="I2200" s="5">
        <v>121.00000000000001</v>
      </c>
      <c r="J2200" s="5">
        <f t="shared" si="34"/>
        <v>242.00000000000003</v>
      </c>
      <c r="K2200" s="6">
        <v>74653</v>
      </c>
      <c r="L2200" s="6" t="s">
        <v>13</v>
      </c>
      <c r="M2200" s="6" t="s">
        <v>14</v>
      </c>
      <c r="N2200" t="s">
        <v>32</v>
      </c>
      <c r="O2200" t="s">
        <v>16</v>
      </c>
    </row>
    <row r="2201" spans="1:15" x14ac:dyDescent="0.45">
      <c r="A2201">
        <v>36311459</v>
      </c>
      <c r="B2201" s="4">
        <v>43891</v>
      </c>
      <c r="C2201">
        <v>8149549</v>
      </c>
      <c r="D2201">
        <v>10352</v>
      </c>
      <c r="E2201" t="s">
        <v>199</v>
      </c>
      <c r="F2201" t="s">
        <v>174</v>
      </c>
      <c r="G2201" t="s">
        <v>154</v>
      </c>
      <c r="H2201">
        <v>2</v>
      </c>
      <c r="I2201" s="5">
        <v>127.72268907563027</v>
      </c>
      <c r="J2201" s="5">
        <f t="shared" si="34"/>
        <v>255.44537815126054</v>
      </c>
      <c r="K2201" s="6">
        <v>74915</v>
      </c>
      <c r="L2201" s="6" t="s">
        <v>13</v>
      </c>
      <c r="M2201" s="6" t="s">
        <v>14</v>
      </c>
      <c r="N2201" t="s">
        <v>32</v>
      </c>
      <c r="O2201" t="s">
        <v>16</v>
      </c>
    </row>
    <row r="2202" spans="1:15" x14ac:dyDescent="0.45">
      <c r="A2202">
        <v>20742214</v>
      </c>
      <c r="B2202" s="4">
        <v>43890</v>
      </c>
      <c r="C2202">
        <v>4390035</v>
      </c>
      <c r="D2202">
        <v>12551</v>
      </c>
      <c r="E2202" t="s">
        <v>217</v>
      </c>
      <c r="F2202" t="s">
        <v>151</v>
      </c>
      <c r="G2202" t="s">
        <v>154</v>
      </c>
      <c r="H2202">
        <v>1</v>
      </c>
      <c r="I2202" s="5">
        <v>259.65546218487395</v>
      </c>
      <c r="J2202" s="5">
        <f t="shared" si="34"/>
        <v>259.65546218487395</v>
      </c>
      <c r="K2202" s="6">
        <v>74348</v>
      </c>
      <c r="L2202" s="6" t="s">
        <v>13</v>
      </c>
      <c r="M2202" s="6" t="s">
        <v>14</v>
      </c>
      <c r="N2202" t="s">
        <v>17</v>
      </c>
      <c r="O2202" t="s">
        <v>16</v>
      </c>
    </row>
    <row r="2203" spans="1:15" x14ac:dyDescent="0.45">
      <c r="A2203">
        <v>20742214</v>
      </c>
      <c r="B2203" s="4">
        <v>43890</v>
      </c>
      <c r="C2203">
        <v>4390035</v>
      </c>
      <c r="D2203">
        <v>12058</v>
      </c>
      <c r="E2203" t="s">
        <v>210</v>
      </c>
      <c r="F2203" t="s">
        <v>151</v>
      </c>
      <c r="G2203" t="s">
        <v>155</v>
      </c>
      <c r="H2203">
        <v>2</v>
      </c>
      <c r="I2203" s="5">
        <v>267.218487394958</v>
      </c>
      <c r="J2203" s="5">
        <f t="shared" si="34"/>
        <v>534.43697478991601</v>
      </c>
      <c r="K2203" s="6">
        <v>74348</v>
      </c>
      <c r="L2203" s="6" t="s">
        <v>13</v>
      </c>
      <c r="M2203" s="6" t="s">
        <v>14</v>
      </c>
      <c r="N2203" t="s">
        <v>17</v>
      </c>
      <c r="O2203" t="s">
        <v>16</v>
      </c>
    </row>
    <row r="2204" spans="1:15" x14ac:dyDescent="0.45">
      <c r="A2204">
        <v>26990655</v>
      </c>
      <c r="B2204" s="4">
        <v>43890</v>
      </c>
      <c r="C2204">
        <v>9910624</v>
      </c>
      <c r="D2204">
        <v>10430</v>
      </c>
      <c r="E2204" t="s">
        <v>176</v>
      </c>
      <c r="F2204" t="s">
        <v>174</v>
      </c>
      <c r="G2204" t="s">
        <v>155</v>
      </c>
      <c r="H2204">
        <v>3</v>
      </c>
      <c r="I2204" s="5">
        <v>140.32773109243698</v>
      </c>
      <c r="J2204" s="5">
        <f t="shared" si="34"/>
        <v>420.98319327731093</v>
      </c>
      <c r="K2204" s="6">
        <v>69412</v>
      </c>
      <c r="L2204" s="6" t="s">
        <v>13</v>
      </c>
      <c r="M2204" s="6" t="s">
        <v>39</v>
      </c>
      <c r="N2204" t="s">
        <v>35</v>
      </c>
      <c r="O2204" t="s">
        <v>16</v>
      </c>
    </row>
    <row r="2205" spans="1:15" x14ac:dyDescent="0.45">
      <c r="A2205">
        <v>26990655</v>
      </c>
      <c r="B2205" s="4">
        <v>43890</v>
      </c>
      <c r="C2205">
        <v>9910624</v>
      </c>
      <c r="D2205">
        <v>12098</v>
      </c>
      <c r="E2205" t="s">
        <v>212</v>
      </c>
      <c r="F2205" t="s">
        <v>151</v>
      </c>
      <c r="G2205" t="s">
        <v>154</v>
      </c>
      <c r="H2205">
        <v>3</v>
      </c>
      <c r="I2205" s="5">
        <v>257.97478991596643</v>
      </c>
      <c r="J2205" s="5">
        <f t="shared" si="34"/>
        <v>773.92436974789928</v>
      </c>
      <c r="K2205" s="6">
        <v>69412</v>
      </c>
      <c r="L2205" s="6" t="s">
        <v>13</v>
      </c>
      <c r="M2205" s="6" t="s">
        <v>39</v>
      </c>
      <c r="N2205" t="s">
        <v>35</v>
      </c>
      <c r="O2205" t="s">
        <v>16</v>
      </c>
    </row>
    <row r="2206" spans="1:15" x14ac:dyDescent="0.45">
      <c r="A2206">
        <v>26990655</v>
      </c>
      <c r="B2206" s="4">
        <v>43890</v>
      </c>
      <c r="C2206">
        <v>9910624</v>
      </c>
      <c r="D2206">
        <v>13651</v>
      </c>
      <c r="E2206" t="s">
        <v>197</v>
      </c>
      <c r="F2206" t="s">
        <v>152</v>
      </c>
      <c r="G2206" t="s">
        <v>154</v>
      </c>
      <c r="H2206">
        <v>2</v>
      </c>
      <c r="I2206" s="5">
        <v>112.5966386554622</v>
      </c>
      <c r="J2206" s="5">
        <f t="shared" si="34"/>
        <v>225.1932773109244</v>
      </c>
      <c r="K2206" s="6">
        <v>69412</v>
      </c>
      <c r="L2206" s="6" t="s">
        <v>13</v>
      </c>
      <c r="M2206" s="6" t="s">
        <v>39</v>
      </c>
      <c r="N2206" t="s">
        <v>35</v>
      </c>
      <c r="O2206" t="s">
        <v>16</v>
      </c>
    </row>
    <row r="2207" spans="1:15" x14ac:dyDescent="0.45">
      <c r="A2207">
        <v>20742214</v>
      </c>
      <c r="B2207" s="4">
        <v>43890</v>
      </c>
      <c r="C2207">
        <v>4390035</v>
      </c>
      <c r="D2207">
        <v>11040</v>
      </c>
      <c r="E2207" t="s">
        <v>191</v>
      </c>
      <c r="F2207" t="s">
        <v>150</v>
      </c>
      <c r="G2207" t="s">
        <v>155</v>
      </c>
      <c r="H2207">
        <v>2</v>
      </c>
      <c r="I2207" s="5">
        <v>65.537815126050418</v>
      </c>
      <c r="J2207" s="5">
        <f t="shared" si="34"/>
        <v>131.07563025210084</v>
      </c>
      <c r="K2207" s="6">
        <v>74348</v>
      </c>
      <c r="L2207" s="6" t="s">
        <v>13</v>
      </c>
      <c r="M2207" s="6" t="s">
        <v>14</v>
      </c>
      <c r="N2207" t="s">
        <v>17</v>
      </c>
      <c r="O2207" t="s">
        <v>16</v>
      </c>
    </row>
    <row r="2208" spans="1:15" x14ac:dyDescent="0.45">
      <c r="A2208">
        <v>92581500</v>
      </c>
      <c r="B2208" s="4">
        <v>43889</v>
      </c>
      <c r="C2208">
        <v>1046143</v>
      </c>
      <c r="D2208">
        <v>10331</v>
      </c>
      <c r="E2208" t="s">
        <v>188</v>
      </c>
      <c r="F2208" t="s">
        <v>174</v>
      </c>
      <c r="G2208" t="s">
        <v>154</v>
      </c>
      <c r="H2208">
        <v>2</v>
      </c>
      <c r="I2208" s="5">
        <v>141.16806722689077</v>
      </c>
      <c r="J2208" s="5">
        <f t="shared" si="34"/>
        <v>282.33613445378154</v>
      </c>
      <c r="K2208" s="6" t="s">
        <v>24</v>
      </c>
      <c r="L2208" s="6" t="s">
        <v>21</v>
      </c>
      <c r="M2208" s="6" t="s">
        <v>25</v>
      </c>
      <c r="N2208" t="s">
        <v>17</v>
      </c>
      <c r="O2208" t="s">
        <v>26</v>
      </c>
    </row>
    <row r="2209" spans="1:15" x14ac:dyDescent="0.45">
      <c r="A2209">
        <v>92581500</v>
      </c>
      <c r="B2209" s="4">
        <v>43889</v>
      </c>
      <c r="C2209">
        <v>1046143</v>
      </c>
      <c r="D2209">
        <v>11156</v>
      </c>
      <c r="E2209" t="s">
        <v>193</v>
      </c>
      <c r="F2209" t="s">
        <v>150</v>
      </c>
      <c r="G2209" t="s">
        <v>154</v>
      </c>
      <c r="H2209">
        <v>3</v>
      </c>
      <c r="I2209" s="5">
        <v>74.78151260504201</v>
      </c>
      <c r="J2209" s="5">
        <f t="shared" si="34"/>
        <v>224.34453781512605</v>
      </c>
      <c r="K2209" s="6" t="s">
        <v>24</v>
      </c>
      <c r="L2209" s="6" t="s">
        <v>21</v>
      </c>
      <c r="M2209" s="6" t="s">
        <v>25</v>
      </c>
      <c r="N2209" t="s">
        <v>17</v>
      </c>
      <c r="O2209" t="s">
        <v>26</v>
      </c>
    </row>
    <row r="2210" spans="1:15" x14ac:dyDescent="0.45">
      <c r="A2210">
        <v>92581500</v>
      </c>
      <c r="B2210" s="4">
        <v>43889</v>
      </c>
      <c r="C2210">
        <v>1046143</v>
      </c>
      <c r="D2210">
        <v>11040</v>
      </c>
      <c r="E2210" t="s">
        <v>191</v>
      </c>
      <c r="F2210" t="s">
        <v>150</v>
      </c>
      <c r="G2210" t="s">
        <v>155</v>
      </c>
      <c r="H2210">
        <v>2</v>
      </c>
      <c r="I2210" s="5">
        <v>65.537815126050418</v>
      </c>
      <c r="J2210" s="5">
        <f t="shared" si="34"/>
        <v>131.07563025210084</v>
      </c>
      <c r="K2210" s="6" t="s">
        <v>24</v>
      </c>
      <c r="L2210" s="6" t="s">
        <v>21</v>
      </c>
      <c r="M2210" s="6" t="s">
        <v>25</v>
      </c>
      <c r="N2210" t="s">
        <v>17</v>
      </c>
      <c r="O2210" t="s">
        <v>26</v>
      </c>
    </row>
    <row r="2211" spans="1:15" x14ac:dyDescent="0.45">
      <c r="A2211">
        <v>92581500</v>
      </c>
      <c r="B2211" s="4">
        <v>43889</v>
      </c>
      <c r="C2211">
        <v>1046143</v>
      </c>
      <c r="D2211">
        <v>11777</v>
      </c>
      <c r="E2211" t="s">
        <v>175</v>
      </c>
      <c r="F2211" t="s">
        <v>150</v>
      </c>
      <c r="G2211" t="s">
        <v>154</v>
      </c>
      <c r="H2211">
        <v>3</v>
      </c>
      <c r="I2211" s="5">
        <v>63.016806722689076</v>
      </c>
      <c r="J2211" s="5">
        <f t="shared" si="34"/>
        <v>189.05042016806723</v>
      </c>
      <c r="K2211" s="6" t="s">
        <v>24</v>
      </c>
      <c r="L2211" s="6" t="s">
        <v>21</v>
      </c>
      <c r="M2211" s="6" t="s">
        <v>25</v>
      </c>
      <c r="N2211" t="s">
        <v>17</v>
      </c>
      <c r="O2211" t="s">
        <v>26</v>
      </c>
    </row>
    <row r="2212" spans="1:15" x14ac:dyDescent="0.45">
      <c r="A2212">
        <v>92581500</v>
      </c>
      <c r="B2212" s="4">
        <v>43889</v>
      </c>
      <c r="C2212">
        <v>1046143</v>
      </c>
      <c r="D2212">
        <v>13699</v>
      </c>
      <c r="E2212" t="s">
        <v>223</v>
      </c>
      <c r="F2212" t="s">
        <v>152</v>
      </c>
      <c r="G2212" t="s">
        <v>155</v>
      </c>
      <c r="H2212">
        <v>3</v>
      </c>
      <c r="I2212" s="5">
        <v>119.31932773109244</v>
      </c>
      <c r="J2212" s="5">
        <f t="shared" si="34"/>
        <v>357.9579831932773</v>
      </c>
      <c r="K2212" s="6" t="s">
        <v>24</v>
      </c>
      <c r="L2212" s="6" t="s">
        <v>21</v>
      </c>
      <c r="M2212" s="6" t="s">
        <v>25</v>
      </c>
      <c r="N2212" t="s">
        <v>17</v>
      </c>
      <c r="O2212" t="s">
        <v>26</v>
      </c>
    </row>
    <row r="2213" spans="1:15" x14ac:dyDescent="0.45">
      <c r="A2213">
        <v>79650416</v>
      </c>
      <c r="B2213" s="4">
        <v>43889</v>
      </c>
      <c r="C2213">
        <v>9875388</v>
      </c>
      <c r="D2213">
        <v>13394</v>
      </c>
      <c r="E2213" t="s">
        <v>214</v>
      </c>
      <c r="F2213" t="s">
        <v>152</v>
      </c>
      <c r="G2213" t="s">
        <v>154</v>
      </c>
      <c r="H2213">
        <v>3</v>
      </c>
      <c r="I2213" s="5">
        <v>123.52100840336136</v>
      </c>
      <c r="J2213" s="5">
        <f t="shared" si="34"/>
        <v>370.56302521008411</v>
      </c>
      <c r="K2213" s="6">
        <v>36251</v>
      </c>
      <c r="L2213" s="6" t="s">
        <v>28</v>
      </c>
      <c r="M2213" s="6" t="s">
        <v>39</v>
      </c>
      <c r="N2213" t="s">
        <v>32</v>
      </c>
      <c r="O2213" t="s">
        <v>18</v>
      </c>
    </row>
    <row r="2214" spans="1:15" x14ac:dyDescent="0.45">
      <c r="A2214">
        <v>94277683</v>
      </c>
      <c r="B2214" s="4">
        <v>43889</v>
      </c>
      <c r="C2214">
        <v>6698519</v>
      </c>
      <c r="D2214">
        <v>13685</v>
      </c>
      <c r="E2214" t="s">
        <v>181</v>
      </c>
      <c r="F2214" t="s">
        <v>152</v>
      </c>
      <c r="G2214" t="s">
        <v>155</v>
      </c>
      <c r="H2214">
        <v>1</v>
      </c>
      <c r="I2214" s="5">
        <v>122.68067226890757</v>
      </c>
      <c r="J2214" s="5">
        <f t="shared" si="34"/>
        <v>122.68067226890757</v>
      </c>
      <c r="K2214" s="6">
        <v>97737</v>
      </c>
      <c r="L2214" s="6" t="s">
        <v>13</v>
      </c>
      <c r="M2214" s="6" t="s">
        <v>27</v>
      </c>
      <c r="N2214" t="s">
        <v>35</v>
      </c>
      <c r="O2214" t="s">
        <v>26</v>
      </c>
    </row>
    <row r="2215" spans="1:15" x14ac:dyDescent="0.45">
      <c r="A2215">
        <v>35344452</v>
      </c>
      <c r="B2215" s="4">
        <v>43888</v>
      </c>
      <c r="C2215">
        <v>6593816</v>
      </c>
      <c r="D2215">
        <v>11310</v>
      </c>
      <c r="E2215" t="s">
        <v>211</v>
      </c>
      <c r="F2215" t="s">
        <v>150</v>
      </c>
      <c r="G2215" t="s">
        <v>154</v>
      </c>
      <c r="H2215">
        <v>3</v>
      </c>
      <c r="I2215" s="5">
        <v>71.420168067226896</v>
      </c>
      <c r="J2215" s="5">
        <f t="shared" si="34"/>
        <v>214.2605042016807</v>
      </c>
      <c r="K2215" s="6">
        <v>55494</v>
      </c>
      <c r="L2215" s="6" t="s">
        <v>28</v>
      </c>
      <c r="M2215" s="6" t="s">
        <v>36</v>
      </c>
      <c r="N2215" t="s">
        <v>23</v>
      </c>
      <c r="O2215" t="s">
        <v>16</v>
      </c>
    </row>
    <row r="2216" spans="1:15" x14ac:dyDescent="0.45">
      <c r="A2216">
        <v>71744439</v>
      </c>
      <c r="B2216" s="4">
        <v>43887</v>
      </c>
      <c r="C2216">
        <v>1098782</v>
      </c>
      <c r="D2216">
        <v>10828</v>
      </c>
      <c r="E2216" t="s">
        <v>190</v>
      </c>
      <c r="F2216" t="s">
        <v>174</v>
      </c>
      <c r="G2216" t="s">
        <v>154</v>
      </c>
      <c r="H2216">
        <v>3</v>
      </c>
      <c r="I2216" s="5">
        <v>136.96638655462186</v>
      </c>
      <c r="J2216" s="5">
        <f t="shared" si="34"/>
        <v>410.89915966386559</v>
      </c>
      <c r="K2216" s="6" t="s">
        <v>63</v>
      </c>
      <c r="L2216" s="6" t="s">
        <v>21</v>
      </c>
      <c r="M2216" s="6" t="s">
        <v>25</v>
      </c>
      <c r="N2216" t="s">
        <v>35</v>
      </c>
      <c r="O2216" t="s">
        <v>18</v>
      </c>
    </row>
    <row r="2217" spans="1:15" x14ac:dyDescent="0.45">
      <c r="A2217">
        <v>71744439</v>
      </c>
      <c r="B2217" s="4">
        <v>43887</v>
      </c>
      <c r="C2217">
        <v>1098782</v>
      </c>
      <c r="D2217">
        <v>11969</v>
      </c>
      <c r="E2217" t="s">
        <v>195</v>
      </c>
      <c r="F2217" t="s">
        <v>150</v>
      </c>
      <c r="G2217" t="s">
        <v>155</v>
      </c>
      <c r="H2217">
        <v>3</v>
      </c>
      <c r="I2217" s="5">
        <v>66.378151260504197</v>
      </c>
      <c r="J2217" s="5">
        <f t="shared" si="34"/>
        <v>199.1344537815126</v>
      </c>
      <c r="K2217" s="6" t="s">
        <v>63</v>
      </c>
      <c r="L2217" s="6" t="s">
        <v>21</v>
      </c>
      <c r="M2217" s="6" t="s">
        <v>25</v>
      </c>
      <c r="N2217" t="s">
        <v>35</v>
      </c>
      <c r="O2217" t="s">
        <v>18</v>
      </c>
    </row>
    <row r="2218" spans="1:15" x14ac:dyDescent="0.45">
      <c r="A2218">
        <v>71744439</v>
      </c>
      <c r="B2218" s="4">
        <v>43887</v>
      </c>
      <c r="C2218">
        <v>1098782</v>
      </c>
      <c r="D2218">
        <v>12149</v>
      </c>
      <c r="E2218" t="s">
        <v>232</v>
      </c>
      <c r="F2218" t="s">
        <v>151</v>
      </c>
      <c r="G2218" t="s">
        <v>155</v>
      </c>
      <c r="H2218">
        <v>2</v>
      </c>
      <c r="I2218" s="5">
        <v>264.69747899159665</v>
      </c>
      <c r="J2218" s="5">
        <f t="shared" si="34"/>
        <v>529.39495798319331</v>
      </c>
      <c r="K2218" s="6" t="s">
        <v>63</v>
      </c>
      <c r="L2218" s="6" t="s">
        <v>21</v>
      </c>
      <c r="M2218" s="6" t="s">
        <v>25</v>
      </c>
      <c r="N2218" t="s">
        <v>35</v>
      </c>
      <c r="O2218" t="s">
        <v>18</v>
      </c>
    </row>
    <row r="2219" spans="1:15" x14ac:dyDescent="0.45">
      <c r="A2219">
        <v>80334673</v>
      </c>
      <c r="B2219" s="4">
        <v>43886</v>
      </c>
      <c r="C2219">
        <v>4080213</v>
      </c>
      <c r="D2219">
        <v>11431</v>
      </c>
      <c r="E2219" t="s">
        <v>209</v>
      </c>
      <c r="F2219" t="s">
        <v>150</v>
      </c>
      <c r="G2219" t="s">
        <v>155</v>
      </c>
      <c r="H2219">
        <v>3</v>
      </c>
      <c r="I2219" s="5">
        <v>63.857142857142854</v>
      </c>
      <c r="J2219" s="5">
        <f t="shared" si="34"/>
        <v>191.57142857142856</v>
      </c>
      <c r="K2219" s="6" t="s">
        <v>53</v>
      </c>
      <c r="L2219" s="6" t="s">
        <v>21</v>
      </c>
      <c r="M2219" s="6" t="s">
        <v>31</v>
      </c>
      <c r="N2219" t="s">
        <v>17</v>
      </c>
      <c r="O2219" t="s">
        <v>18</v>
      </c>
    </row>
    <row r="2220" spans="1:15" x14ac:dyDescent="0.45">
      <c r="A2220">
        <v>80334673</v>
      </c>
      <c r="B2220" s="4">
        <v>43886</v>
      </c>
      <c r="C2220">
        <v>4080213</v>
      </c>
      <c r="D2220">
        <v>11156</v>
      </c>
      <c r="E2220" t="s">
        <v>193</v>
      </c>
      <c r="F2220" t="s">
        <v>150</v>
      </c>
      <c r="G2220" t="s">
        <v>154</v>
      </c>
      <c r="H2220">
        <v>2</v>
      </c>
      <c r="I2220" s="5">
        <v>74.78151260504201</v>
      </c>
      <c r="J2220" s="5">
        <f t="shared" si="34"/>
        <v>149.56302521008402</v>
      </c>
      <c r="K2220" s="6" t="s">
        <v>53</v>
      </c>
      <c r="L2220" s="6" t="s">
        <v>21</v>
      </c>
      <c r="M2220" s="6" t="s">
        <v>31</v>
      </c>
      <c r="N2220" t="s">
        <v>17</v>
      </c>
      <c r="O2220" t="s">
        <v>18</v>
      </c>
    </row>
    <row r="2221" spans="1:15" x14ac:dyDescent="0.45">
      <c r="A2221">
        <v>80334673</v>
      </c>
      <c r="B2221" s="4">
        <v>43886</v>
      </c>
      <c r="C2221">
        <v>4080213</v>
      </c>
      <c r="D2221">
        <v>11777</v>
      </c>
      <c r="E2221" t="s">
        <v>175</v>
      </c>
      <c r="F2221" t="s">
        <v>150</v>
      </c>
      <c r="G2221" t="s">
        <v>154</v>
      </c>
      <c r="H2221">
        <v>3</v>
      </c>
      <c r="I2221" s="5">
        <v>63.016806722689076</v>
      </c>
      <c r="J2221" s="5">
        <f t="shared" si="34"/>
        <v>189.05042016806723</v>
      </c>
      <c r="K2221" s="6" t="s">
        <v>53</v>
      </c>
      <c r="L2221" s="6" t="s">
        <v>21</v>
      </c>
      <c r="M2221" s="6" t="s">
        <v>31</v>
      </c>
      <c r="N2221" t="s">
        <v>17</v>
      </c>
      <c r="O2221" t="s">
        <v>18</v>
      </c>
    </row>
    <row r="2222" spans="1:15" x14ac:dyDescent="0.45">
      <c r="A2222">
        <v>80334673</v>
      </c>
      <c r="B2222" s="4">
        <v>43886</v>
      </c>
      <c r="C2222">
        <v>4080213</v>
      </c>
      <c r="D2222">
        <v>12499</v>
      </c>
      <c r="E2222" t="s">
        <v>183</v>
      </c>
      <c r="F2222" t="s">
        <v>151</v>
      </c>
      <c r="G2222" t="s">
        <v>155</v>
      </c>
      <c r="H2222">
        <v>3</v>
      </c>
      <c r="I2222" s="5">
        <v>248.73109243697482</v>
      </c>
      <c r="J2222" s="5">
        <f t="shared" si="34"/>
        <v>746.19327731092449</v>
      </c>
      <c r="K2222" s="6" t="s">
        <v>53</v>
      </c>
      <c r="L2222" s="6" t="s">
        <v>21</v>
      </c>
      <c r="M2222" s="6" t="s">
        <v>31</v>
      </c>
      <c r="N2222" t="s">
        <v>17</v>
      </c>
      <c r="O2222" t="s">
        <v>18</v>
      </c>
    </row>
    <row r="2223" spans="1:15" x14ac:dyDescent="0.45">
      <c r="A2223">
        <v>80334673</v>
      </c>
      <c r="B2223" s="4">
        <v>43886</v>
      </c>
      <c r="C2223">
        <v>4080213</v>
      </c>
      <c r="D2223">
        <v>13230</v>
      </c>
      <c r="E2223" t="s">
        <v>207</v>
      </c>
      <c r="F2223" t="s">
        <v>152</v>
      </c>
      <c r="G2223" t="s">
        <v>155</v>
      </c>
      <c r="H2223">
        <v>3</v>
      </c>
      <c r="I2223" s="5">
        <v>112.5966386554622</v>
      </c>
      <c r="J2223" s="5">
        <f t="shared" si="34"/>
        <v>337.78991596638662</v>
      </c>
      <c r="K2223" s="6" t="s">
        <v>53</v>
      </c>
      <c r="L2223" s="6" t="s">
        <v>21</v>
      </c>
      <c r="M2223" s="6" t="s">
        <v>31</v>
      </c>
      <c r="N2223" t="s">
        <v>17</v>
      </c>
      <c r="O2223" t="s">
        <v>18</v>
      </c>
    </row>
    <row r="2224" spans="1:15" x14ac:dyDescent="0.45">
      <c r="A2224">
        <v>45672302</v>
      </c>
      <c r="B2224" s="4">
        <v>43886</v>
      </c>
      <c r="C2224">
        <v>9866936</v>
      </c>
      <c r="D2224">
        <v>11733</v>
      </c>
      <c r="E2224" t="s">
        <v>182</v>
      </c>
      <c r="F2224" t="s">
        <v>150</v>
      </c>
      <c r="G2224" t="s">
        <v>155</v>
      </c>
      <c r="H2224">
        <v>2</v>
      </c>
      <c r="I2224" s="5">
        <v>73.100840336134453</v>
      </c>
      <c r="J2224" s="5">
        <f t="shared" si="34"/>
        <v>146.20168067226891</v>
      </c>
      <c r="K2224" s="6" t="s">
        <v>144</v>
      </c>
      <c r="L2224" s="6" t="s">
        <v>21</v>
      </c>
      <c r="M2224" s="6" t="s">
        <v>25</v>
      </c>
      <c r="N2224" t="s">
        <v>35</v>
      </c>
      <c r="O2224" t="s">
        <v>16</v>
      </c>
    </row>
    <row r="2225" spans="1:15" x14ac:dyDescent="0.45">
      <c r="A2225">
        <v>45672302</v>
      </c>
      <c r="B2225" s="4">
        <v>43886</v>
      </c>
      <c r="C2225">
        <v>9866936</v>
      </c>
      <c r="D2225">
        <v>13337</v>
      </c>
      <c r="E2225" t="s">
        <v>198</v>
      </c>
      <c r="F2225" t="s">
        <v>152</v>
      </c>
      <c r="G2225" t="s">
        <v>154</v>
      </c>
      <c r="H2225">
        <v>3</v>
      </c>
      <c r="I2225" s="5">
        <v>118.47899159663866</v>
      </c>
      <c r="J2225" s="5">
        <f t="shared" si="34"/>
        <v>355.43697478991601</v>
      </c>
      <c r="K2225" s="6" t="s">
        <v>144</v>
      </c>
      <c r="L2225" s="6" t="s">
        <v>21</v>
      </c>
      <c r="M2225" s="6" t="s">
        <v>25</v>
      </c>
      <c r="N2225" t="s">
        <v>35</v>
      </c>
      <c r="O2225" t="s">
        <v>16</v>
      </c>
    </row>
    <row r="2226" spans="1:15" x14ac:dyDescent="0.45">
      <c r="A2226">
        <v>25002644</v>
      </c>
      <c r="B2226" s="4">
        <v>43886</v>
      </c>
      <c r="C2226">
        <v>6631688</v>
      </c>
      <c r="D2226">
        <v>11081</v>
      </c>
      <c r="E2226" t="s">
        <v>218</v>
      </c>
      <c r="F2226" t="s">
        <v>150</v>
      </c>
      <c r="G2226" t="s">
        <v>155</v>
      </c>
      <c r="H2226">
        <v>2</v>
      </c>
      <c r="I2226" s="5">
        <v>70.579831932773104</v>
      </c>
      <c r="J2226" s="5">
        <f t="shared" si="34"/>
        <v>141.15966386554621</v>
      </c>
      <c r="K2226" s="6" t="s">
        <v>126</v>
      </c>
      <c r="L2226" s="6" t="s">
        <v>21</v>
      </c>
      <c r="M2226" s="6" t="s">
        <v>25</v>
      </c>
      <c r="N2226" t="s">
        <v>35</v>
      </c>
      <c r="O2226" t="s">
        <v>16</v>
      </c>
    </row>
    <row r="2227" spans="1:15" x14ac:dyDescent="0.45">
      <c r="A2227">
        <v>43281541</v>
      </c>
      <c r="B2227" s="4">
        <v>43885</v>
      </c>
      <c r="C2227">
        <v>9308960</v>
      </c>
      <c r="D2227">
        <v>13651</v>
      </c>
      <c r="E2227" t="s">
        <v>197</v>
      </c>
      <c r="F2227" t="s">
        <v>152</v>
      </c>
      <c r="G2227" t="s">
        <v>154</v>
      </c>
      <c r="H2227">
        <v>3</v>
      </c>
      <c r="I2227" s="5">
        <v>112.5966386554622</v>
      </c>
      <c r="J2227" s="5">
        <f t="shared" si="34"/>
        <v>337.78991596638662</v>
      </c>
      <c r="K2227" s="6">
        <v>58313</v>
      </c>
      <c r="L2227" s="6" t="s">
        <v>28</v>
      </c>
      <c r="M2227" s="6" t="s">
        <v>29</v>
      </c>
      <c r="N2227" t="s">
        <v>23</v>
      </c>
      <c r="O2227" t="s">
        <v>16</v>
      </c>
    </row>
    <row r="2228" spans="1:15" x14ac:dyDescent="0.45">
      <c r="A2228">
        <v>43281541</v>
      </c>
      <c r="B2228" s="4">
        <v>43885</v>
      </c>
      <c r="C2228">
        <v>9308960</v>
      </c>
      <c r="D2228">
        <v>13302</v>
      </c>
      <c r="E2228" t="s">
        <v>203</v>
      </c>
      <c r="F2228" t="s">
        <v>152</v>
      </c>
      <c r="G2228" t="s">
        <v>155</v>
      </c>
      <c r="H2228">
        <v>2</v>
      </c>
      <c r="I2228" s="5">
        <v>121.00000000000001</v>
      </c>
      <c r="J2228" s="5">
        <f t="shared" si="34"/>
        <v>242.00000000000003</v>
      </c>
      <c r="K2228" s="6">
        <v>58313</v>
      </c>
      <c r="L2228" s="6" t="s">
        <v>28</v>
      </c>
      <c r="M2228" s="6" t="s">
        <v>29</v>
      </c>
      <c r="N2228" t="s">
        <v>23</v>
      </c>
      <c r="O2228" t="s">
        <v>16</v>
      </c>
    </row>
    <row r="2229" spans="1:15" x14ac:dyDescent="0.45">
      <c r="A2229">
        <v>26519841</v>
      </c>
      <c r="B2229" s="4">
        <v>43885</v>
      </c>
      <c r="C2229">
        <v>3027429</v>
      </c>
      <c r="D2229">
        <v>10557</v>
      </c>
      <c r="E2229" t="s">
        <v>215</v>
      </c>
      <c r="F2229" t="s">
        <v>174</v>
      </c>
      <c r="G2229" t="s">
        <v>154</v>
      </c>
      <c r="H2229">
        <v>3</v>
      </c>
      <c r="I2229" s="5">
        <v>132.76470588235296</v>
      </c>
      <c r="J2229" s="5">
        <f t="shared" si="34"/>
        <v>398.2941176470589</v>
      </c>
      <c r="K2229" s="6" t="s">
        <v>38</v>
      </c>
      <c r="L2229" s="6" t="s">
        <v>21</v>
      </c>
      <c r="M2229" s="6" t="s">
        <v>25</v>
      </c>
      <c r="N2229" t="s">
        <v>15</v>
      </c>
      <c r="O2229" t="s">
        <v>16</v>
      </c>
    </row>
    <row r="2230" spans="1:15" x14ac:dyDescent="0.45">
      <c r="A2230">
        <v>26519841</v>
      </c>
      <c r="B2230" s="4">
        <v>43885</v>
      </c>
      <c r="C2230">
        <v>3027429</v>
      </c>
      <c r="D2230">
        <v>11733</v>
      </c>
      <c r="E2230" t="s">
        <v>182</v>
      </c>
      <c r="F2230" t="s">
        <v>150</v>
      </c>
      <c r="G2230" t="s">
        <v>155</v>
      </c>
      <c r="H2230">
        <v>3</v>
      </c>
      <c r="I2230" s="5">
        <v>73.100840336134453</v>
      </c>
      <c r="J2230" s="5">
        <f t="shared" si="34"/>
        <v>219.30252100840335</v>
      </c>
      <c r="K2230" s="6" t="s">
        <v>38</v>
      </c>
      <c r="L2230" s="6" t="s">
        <v>21</v>
      </c>
      <c r="M2230" s="6" t="s">
        <v>25</v>
      </c>
      <c r="N2230" t="s">
        <v>15</v>
      </c>
      <c r="O2230" t="s">
        <v>16</v>
      </c>
    </row>
    <row r="2231" spans="1:15" x14ac:dyDescent="0.45">
      <c r="A2231">
        <v>26519841</v>
      </c>
      <c r="B2231" s="4">
        <v>43885</v>
      </c>
      <c r="C2231">
        <v>3027429</v>
      </c>
      <c r="D2231">
        <v>13071</v>
      </c>
      <c r="E2231" t="s">
        <v>180</v>
      </c>
      <c r="F2231" t="s">
        <v>152</v>
      </c>
      <c r="G2231" t="s">
        <v>154</v>
      </c>
      <c r="H2231">
        <v>3</v>
      </c>
      <c r="I2231" s="5">
        <v>122.68067226890757</v>
      </c>
      <c r="J2231" s="5">
        <f t="shared" si="34"/>
        <v>368.0420168067227</v>
      </c>
      <c r="K2231" s="6" t="s">
        <v>38</v>
      </c>
      <c r="L2231" s="6" t="s">
        <v>21</v>
      </c>
      <c r="M2231" s="6" t="s">
        <v>25</v>
      </c>
      <c r="N2231" t="s">
        <v>15</v>
      </c>
      <c r="O2231" t="s">
        <v>16</v>
      </c>
    </row>
    <row r="2232" spans="1:15" x14ac:dyDescent="0.45">
      <c r="A2232">
        <v>26519841</v>
      </c>
      <c r="B2232" s="4">
        <v>43885</v>
      </c>
      <c r="C2232">
        <v>3027429</v>
      </c>
      <c r="D2232">
        <v>13397</v>
      </c>
      <c r="E2232" t="s">
        <v>219</v>
      </c>
      <c r="F2232" t="s">
        <v>152</v>
      </c>
      <c r="G2232" t="s">
        <v>155</v>
      </c>
      <c r="H2232">
        <v>2</v>
      </c>
      <c r="I2232" s="5">
        <v>117.63865546218489</v>
      </c>
      <c r="J2232" s="5">
        <f t="shared" si="34"/>
        <v>235.27731092436977</v>
      </c>
      <c r="K2232" s="6" t="s">
        <v>38</v>
      </c>
      <c r="L2232" s="6" t="s">
        <v>21</v>
      </c>
      <c r="M2232" s="6" t="s">
        <v>25</v>
      </c>
      <c r="N2232" t="s">
        <v>15</v>
      </c>
      <c r="O2232" t="s">
        <v>16</v>
      </c>
    </row>
    <row r="2233" spans="1:15" x14ac:dyDescent="0.45">
      <c r="A2233">
        <v>26519841</v>
      </c>
      <c r="B2233" s="4">
        <v>43885</v>
      </c>
      <c r="C2233">
        <v>3027429</v>
      </c>
      <c r="D2233">
        <v>13791</v>
      </c>
      <c r="E2233" t="s">
        <v>179</v>
      </c>
      <c r="F2233" t="s">
        <v>152</v>
      </c>
      <c r="G2233" t="s">
        <v>155</v>
      </c>
      <c r="H2233">
        <v>3</v>
      </c>
      <c r="I2233" s="5">
        <v>125.20168067226892</v>
      </c>
      <c r="J2233" s="5">
        <f t="shared" si="34"/>
        <v>375.60504201680675</v>
      </c>
      <c r="K2233" s="6" t="s">
        <v>38</v>
      </c>
      <c r="L2233" s="6" t="s">
        <v>21</v>
      </c>
      <c r="M2233" s="6" t="s">
        <v>25</v>
      </c>
      <c r="N2233" t="s">
        <v>15</v>
      </c>
      <c r="O2233" t="s">
        <v>16</v>
      </c>
    </row>
    <row r="2234" spans="1:15" x14ac:dyDescent="0.45">
      <c r="A2234">
        <v>66742070</v>
      </c>
      <c r="B2234" s="4">
        <v>43884</v>
      </c>
      <c r="C2234">
        <v>4805710</v>
      </c>
      <c r="D2234">
        <v>12086</v>
      </c>
      <c r="E2234" t="s">
        <v>206</v>
      </c>
      <c r="F2234" t="s">
        <v>151</v>
      </c>
      <c r="G2234" t="s">
        <v>154</v>
      </c>
      <c r="H2234">
        <v>3</v>
      </c>
      <c r="I2234" s="5">
        <v>248.73109243697482</v>
      </c>
      <c r="J2234" s="5">
        <f t="shared" si="34"/>
        <v>746.19327731092449</v>
      </c>
      <c r="K2234" s="6" t="s">
        <v>102</v>
      </c>
      <c r="L2234" s="6" t="s">
        <v>21</v>
      </c>
      <c r="M2234" s="6" t="s">
        <v>25</v>
      </c>
      <c r="N2234" t="s">
        <v>32</v>
      </c>
      <c r="O2234" t="s">
        <v>18</v>
      </c>
    </row>
    <row r="2235" spans="1:15" x14ac:dyDescent="0.45">
      <c r="A2235">
        <v>63242892</v>
      </c>
      <c r="B2235" s="4">
        <v>43884</v>
      </c>
      <c r="C2235">
        <v>4794400</v>
      </c>
      <c r="D2235">
        <v>11341</v>
      </c>
      <c r="E2235" t="s">
        <v>185</v>
      </c>
      <c r="F2235" t="s">
        <v>150</v>
      </c>
      <c r="G2235" t="s">
        <v>154</v>
      </c>
      <c r="H2235">
        <v>2</v>
      </c>
      <c r="I2235" s="5">
        <v>63.857142857142854</v>
      </c>
      <c r="J2235" s="5">
        <f t="shared" si="34"/>
        <v>127.71428571428571</v>
      </c>
      <c r="K2235" s="6">
        <v>23611</v>
      </c>
      <c r="L2235" s="6" t="s">
        <v>19</v>
      </c>
      <c r="M2235" s="6" t="s">
        <v>34</v>
      </c>
      <c r="N2235" t="s">
        <v>17</v>
      </c>
      <c r="O2235" t="s">
        <v>16</v>
      </c>
    </row>
    <row r="2236" spans="1:15" x14ac:dyDescent="0.45">
      <c r="A2236">
        <v>17082605</v>
      </c>
      <c r="B2236" s="4">
        <v>43884</v>
      </c>
      <c r="C2236">
        <v>1236049</v>
      </c>
      <c r="D2236">
        <v>13791</v>
      </c>
      <c r="E2236" t="s">
        <v>179</v>
      </c>
      <c r="F2236" t="s">
        <v>152</v>
      </c>
      <c r="G2236" t="s">
        <v>155</v>
      </c>
      <c r="H2236">
        <v>3</v>
      </c>
      <c r="I2236" s="5">
        <v>125.20168067226892</v>
      </c>
      <c r="J2236" s="5">
        <f t="shared" si="34"/>
        <v>375.60504201680675</v>
      </c>
      <c r="K2236" s="6">
        <v>39590</v>
      </c>
      <c r="L2236" s="6" t="s">
        <v>21</v>
      </c>
      <c r="M2236" s="6" t="s">
        <v>33</v>
      </c>
      <c r="N2236" t="s">
        <v>17</v>
      </c>
      <c r="O2236" t="s">
        <v>16</v>
      </c>
    </row>
    <row r="2237" spans="1:15" x14ac:dyDescent="0.45">
      <c r="A2237">
        <v>31696555</v>
      </c>
      <c r="B2237" s="4">
        <v>43883</v>
      </c>
      <c r="C2237">
        <v>5401926</v>
      </c>
      <c r="D2237">
        <v>10557</v>
      </c>
      <c r="E2237" t="s">
        <v>215</v>
      </c>
      <c r="F2237" t="s">
        <v>174</v>
      </c>
      <c r="G2237" t="s">
        <v>154</v>
      </c>
      <c r="H2237">
        <v>3</v>
      </c>
      <c r="I2237" s="5">
        <v>132.76470588235296</v>
      </c>
      <c r="J2237" s="5">
        <f t="shared" si="34"/>
        <v>398.2941176470589</v>
      </c>
      <c r="K2237" s="6">
        <v>73642</v>
      </c>
      <c r="L2237" s="6" t="s">
        <v>13</v>
      </c>
      <c r="M2237" s="6" t="s">
        <v>14</v>
      </c>
      <c r="N2237" t="s">
        <v>32</v>
      </c>
      <c r="O2237" t="s">
        <v>16</v>
      </c>
    </row>
    <row r="2238" spans="1:15" x14ac:dyDescent="0.45">
      <c r="A2238">
        <v>54291075</v>
      </c>
      <c r="B2238" s="4">
        <v>43882</v>
      </c>
      <c r="C2238">
        <v>2799654</v>
      </c>
      <c r="D2238">
        <v>11400</v>
      </c>
      <c r="E2238" t="s">
        <v>204</v>
      </c>
      <c r="F2238" t="s">
        <v>150</v>
      </c>
      <c r="G2238" t="s">
        <v>155</v>
      </c>
      <c r="H2238">
        <v>2</v>
      </c>
      <c r="I2238" s="5">
        <v>63.857142857142854</v>
      </c>
      <c r="J2238" s="5">
        <f t="shared" si="34"/>
        <v>127.71428571428571</v>
      </c>
      <c r="K2238" s="6">
        <v>33415</v>
      </c>
      <c r="L2238" s="6" t="s">
        <v>28</v>
      </c>
      <c r="M2238" s="6" t="s">
        <v>29</v>
      </c>
      <c r="N2238" t="s">
        <v>17</v>
      </c>
      <c r="O2238" t="s">
        <v>16</v>
      </c>
    </row>
    <row r="2239" spans="1:15" x14ac:dyDescent="0.45">
      <c r="A2239">
        <v>54291075</v>
      </c>
      <c r="B2239" s="4">
        <v>43882</v>
      </c>
      <c r="C2239">
        <v>2799654</v>
      </c>
      <c r="D2239">
        <v>12849</v>
      </c>
      <c r="E2239" t="s">
        <v>200</v>
      </c>
      <c r="F2239" t="s">
        <v>151</v>
      </c>
      <c r="G2239" t="s">
        <v>154</v>
      </c>
      <c r="H2239">
        <v>2</v>
      </c>
      <c r="I2239" s="5">
        <v>255.45378151260505</v>
      </c>
      <c r="J2239" s="5">
        <f t="shared" si="34"/>
        <v>510.9075630252101</v>
      </c>
      <c r="K2239" s="6">
        <v>33415</v>
      </c>
      <c r="L2239" s="6" t="s">
        <v>28</v>
      </c>
      <c r="M2239" s="6" t="s">
        <v>29</v>
      </c>
      <c r="N2239" t="s">
        <v>17</v>
      </c>
      <c r="O2239" t="s">
        <v>16</v>
      </c>
    </row>
    <row r="2240" spans="1:15" x14ac:dyDescent="0.45">
      <c r="A2240">
        <v>54291075</v>
      </c>
      <c r="B2240" s="4">
        <v>43882</v>
      </c>
      <c r="C2240">
        <v>2799654</v>
      </c>
      <c r="D2240">
        <v>13685</v>
      </c>
      <c r="E2240" t="s">
        <v>181</v>
      </c>
      <c r="F2240" t="s">
        <v>152</v>
      </c>
      <c r="G2240" t="s">
        <v>155</v>
      </c>
      <c r="H2240">
        <v>2</v>
      </c>
      <c r="I2240" s="5">
        <v>122.68067226890757</v>
      </c>
      <c r="J2240" s="5">
        <f t="shared" si="34"/>
        <v>245.36134453781514</v>
      </c>
      <c r="K2240" s="6">
        <v>33415</v>
      </c>
      <c r="L2240" s="6" t="s">
        <v>28</v>
      </c>
      <c r="M2240" s="6" t="s">
        <v>29</v>
      </c>
      <c r="N2240" t="s">
        <v>17</v>
      </c>
      <c r="O2240" t="s">
        <v>16</v>
      </c>
    </row>
    <row r="2241" spans="1:15" x14ac:dyDescent="0.45">
      <c r="A2241">
        <v>12913005</v>
      </c>
      <c r="B2241" s="4">
        <v>43882</v>
      </c>
      <c r="C2241">
        <v>5559926</v>
      </c>
      <c r="D2241">
        <v>13405</v>
      </c>
      <c r="E2241" t="s">
        <v>221</v>
      </c>
      <c r="F2241" t="s">
        <v>152</v>
      </c>
      <c r="G2241" t="s">
        <v>155</v>
      </c>
      <c r="H2241">
        <v>3</v>
      </c>
      <c r="I2241" s="5">
        <v>116.79831932773111</v>
      </c>
      <c r="J2241" s="5">
        <f t="shared" si="34"/>
        <v>350.39495798319331</v>
      </c>
      <c r="K2241" s="6">
        <v>35708</v>
      </c>
      <c r="L2241" s="6" t="s">
        <v>28</v>
      </c>
      <c r="M2241" s="6" t="s">
        <v>39</v>
      </c>
      <c r="N2241" t="s">
        <v>17</v>
      </c>
      <c r="O2241" t="s">
        <v>16</v>
      </c>
    </row>
    <row r="2242" spans="1:15" x14ac:dyDescent="0.45">
      <c r="A2242">
        <v>95086395</v>
      </c>
      <c r="B2242" s="4">
        <v>43882</v>
      </c>
      <c r="C2242">
        <v>2053301</v>
      </c>
      <c r="D2242">
        <v>11969</v>
      </c>
      <c r="E2242" t="s">
        <v>195</v>
      </c>
      <c r="F2242" t="s">
        <v>150</v>
      </c>
      <c r="G2242" t="s">
        <v>155</v>
      </c>
      <c r="H2242">
        <v>1</v>
      </c>
      <c r="I2242" s="5">
        <v>66.378151260504197</v>
      </c>
      <c r="J2242" s="5">
        <f t="shared" ref="J2242:J2305" si="35">H2242*I2242</f>
        <v>66.378151260504197</v>
      </c>
      <c r="K2242" s="6">
        <v>95119</v>
      </c>
      <c r="L2242" s="6" t="s">
        <v>13</v>
      </c>
      <c r="M2242" s="6" t="s">
        <v>27</v>
      </c>
      <c r="N2242" t="s">
        <v>17</v>
      </c>
      <c r="O2242" t="s">
        <v>26</v>
      </c>
    </row>
    <row r="2243" spans="1:15" x14ac:dyDescent="0.45">
      <c r="A2243">
        <v>73620103</v>
      </c>
      <c r="B2243" s="4">
        <v>43881</v>
      </c>
      <c r="C2243">
        <v>1676384</v>
      </c>
      <c r="D2243">
        <v>10352</v>
      </c>
      <c r="E2243" t="s">
        <v>199</v>
      </c>
      <c r="F2243" t="s">
        <v>174</v>
      </c>
      <c r="G2243" t="s">
        <v>154</v>
      </c>
      <c r="H2243">
        <v>2</v>
      </c>
      <c r="I2243" s="5">
        <v>127.72268907563027</v>
      </c>
      <c r="J2243" s="5">
        <f t="shared" si="35"/>
        <v>255.44537815126054</v>
      </c>
      <c r="K2243" s="6">
        <v>58802</v>
      </c>
      <c r="L2243" s="6" t="s">
        <v>28</v>
      </c>
      <c r="M2243" s="6" t="s">
        <v>29</v>
      </c>
      <c r="N2243" t="s">
        <v>32</v>
      </c>
      <c r="O2243" t="s">
        <v>18</v>
      </c>
    </row>
    <row r="2244" spans="1:15" x14ac:dyDescent="0.45">
      <c r="A2244">
        <v>73620103</v>
      </c>
      <c r="B2244" s="4">
        <v>43881</v>
      </c>
      <c r="C2244">
        <v>1676384</v>
      </c>
      <c r="D2244">
        <v>10557</v>
      </c>
      <c r="E2244" t="s">
        <v>215</v>
      </c>
      <c r="F2244" t="s">
        <v>174</v>
      </c>
      <c r="G2244" t="s">
        <v>154</v>
      </c>
      <c r="H2244">
        <v>2</v>
      </c>
      <c r="I2244" s="5">
        <v>132.76470588235296</v>
      </c>
      <c r="J2244" s="5">
        <f t="shared" si="35"/>
        <v>265.52941176470591</v>
      </c>
      <c r="K2244" s="6">
        <v>58802</v>
      </c>
      <c r="L2244" s="6" t="s">
        <v>28</v>
      </c>
      <c r="M2244" s="6" t="s">
        <v>29</v>
      </c>
      <c r="N2244" t="s">
        <v>32</v>
      </c>
      <c r="O2244" t="s">
        <v>18</v>
      </c>
    </row>
    <row r="2245" spans="1:15" x14ac:dyDescent="0.45">
      <c r="A2245">
        <v>73620103</v>
      </c>
      <c r="B2245" s="4">
        <v>43881</v>
      </c>
      <c r="C2245">
        <v>1676384</v>
      </c>
      <c r="D2245">
        <v>10722</v>
      </c>
      <c r="E2245" t="s">
        <v>192</v>
      </c>
      <c r="F2245" t="s">
        <v>174</v>
      </c>
      <c r="G2245" t="s">
        <v>154</v>
      </c>
      <c r="H2245">
        <v>3</v>
      </c>
      <c r="I2245" s="5">
        <v>136.96638655462186</v>
      </c>
      <c r="J2245" s="5">
        <f t="shared" si="35"/>
        <v>410.89915966386559</v>
      </c>
      <c r="K2245" s="6">
        <v>58802</v>
      </c>
      <c r="L2245" s="6" t="s">
        <v>28</v>
      </c>
      <c r="M2245" s="6" t="s">
        <v>29</v>
      </c>
      <c r="N2245" t="s">
        <v>32</v>
      </c>
      <c r="O2245" t="s">
        <v>18</v>
      </c>
    </row>
    <row r="2246" spans="1:15" x14ac:dyDescent="0.45">
      <c r="A2246">
        <v>73620103</v>
      </c>
      <c r="B2246" s="4">
        <v>43881</v>
      </c>
      <c r="C2246">
        <v>1676384</v>
      </c>
      <c r="D2246">
        <v>13791</v>
      </c>
      <c r="E2246" t="s">
        <v>179</v>
      </c>
      <c r="F2246" t="s">
        <v>152</v>
      </c>
      <c r="G2246" t="s">
        <v>155</v>
      </c>
      <c r="H2246">
        <v>3</v>
      </c>
      <c r="I2246" s="5">
        <v>125.20168067226892</v>
      </c>
      <c r="J2246" s="5">
        <f t="shared" si="35"/>
        <v>375.60504201680675</v>
      </c>
      <c r="K2246" s="6">
        <v>58802</v>
      </c>
      <c r="L2246" s="6" t="s">
        <v>28</v>
      </c>
      <c r="M2246" s="6" t="s">
        <v>29</v>
      </c>
      <c r="N2246" t="s">
        <v>32</v>
      </c>
      <c r="O2246" t="s">
        <v>18</v>
      </c>
    </row>
    <row r="2247" spans="1:15" x14ac:dyDescent="0.45">
      <c r="A2247">
        <v>73620103</v>
      </c>
      <c r="B2247" s="4">
        <v>43881</v>
      </c>
      <c r="C2247">
        <v>1676384</v>
      </c>
      <c r="D2247">
        <v>13405</v>
      </c>
      <c r="E2247" t="s">
        <v>221</v>
      </c>
      <c r="F2247" t="s">
        <v>152</v>
      </c>
      <c r="G2247" t="s">
        <v>155</v>
      </c>
      <c r="H2247">
        <v>2</v>
      </c>
      <c r="I2247" s="5">
        <v>116.79831932773111</v>
      </c>
      <c r="J2247" s="5">
        <f t="shared" si="35"/>
        <v>233.59663865546221</v>
      </c>
      <c r="K2247" s="6">
        <v>58802</v>
      </c>
      <c r="L2247" s="6" t="s">
        <v>28</v>
      </c>
      <c r="M2247" s="6" t="s">
        <v>29</v>
      </c>
      <c r="N2247" t="s">
        <v>32</v>
      </c>
      <c r="O2247" t="s">
        <v>18</v>
      </c>
    </row>
    <row r="2248" spans="1:15" x14ac:dyDescent="0.45">
      <c r="A2248">
        <v>48244809</v>
      </c>
      <c r="B2248" s="4">
        <v>43880</v>
      </c>
      <c r="C2248">
        <v>9667042</v>
      </c>
      <c r="D2248">
        <v>12495</v>
      </c>
      <c r="E2248" t="s">
        <v>201</v>
      </c>
      <c r="F2248" t="s">
        <v>151</v>
      </c>
      <c r="G2248" t="s">
        <v>155</v>
      </c>
      <c r="H2248">
        <v>2</v>
      </c>
      <c r="I2248" s="5">
        <v>264.69747899159665</v>
      </c>
      <c r="J2248" s="5">
        <f t="shared" si="35"/>
        <v>529.39495798319331</v>
      </c>
      <c r="K2248" s="6">
        <v>54634</v>
      </c>
      <c r="L2248" s="6" t="s">
        <v>28</v>
      </c>
      <c r="M2248" s="6" t="s">
        <v>36</v>
      </c>
      <c r="N2248" t="s">
        <v>35</v>
      </c>
      <c r="O2248" t="s">
        <v>16</v>
      </c>
    </row>
    <row r="2249" spans="1:15" x14ac:dyDescent="0.45">
      <c r="A2249">
        <v>25556813</v>
      </c>
      <c r="B2249" s="4">
        <v>43879</v>
      </c>
      <c r="C2249">
        <v>1170884</v>
      </c>
      <c r="D2249">
        <v>12899</v>
      </c>
      <c r="E2249" t="s">
        <v>177</v>
      </c>
      <c r="F2249" t="s">
        <v>151</v>
      </c>
      <c r="G2249" t="s">
        <v>155</v>
      </c>
      <c r="H2249">
        <v>1</v>
      </c>
      <c r="I2249" s="5">
        <v>268.05882352941177</v>
      </c>
      <c r="J2249" s="5">
        <f t="shared" si="35"/>
        <v>268.05882352941177</v>
      </c>
      <c r="K2249" s="6">
        <v>71277</v>
      </c>
      <c r="L2249" s="6" t="s">
        <v>13</v>
      </c>
      <c r="M2249" s="6" t="s">
        <v>14</v>
      </c>
      <c r="N2249" t="s">
        <v>32</v>
      </c>
      <c r="O2249" t="s">
        <v>16</v>
      </c>
    </row>
    <row r="2250" spans="1:15" x14ac:dyDescent="0.45">
      <c r="A2250">
        <v>25556813</v>
      </c>
      <c r="B2250" s="4">
        <v>43879</v>
      </c>
      <c r="C2250">
        <v>1170884</v>
      </c>
      <c r="D2250">
        <v>10722</v>
      </c>
      <c r="E2250" t="s">
        <v>192</v>
      </c>
      <c r="F2250" t="s">
        <v>174</v>
      </c>
      <c r="G2250" t="s">
        <v>154</v>
      </c>
      <c r="H2250">
        <v>3</v>
      </c>
      <c r="I2250" s="5">
        <v>136.96638655462186</v>
      </c>
      <c r="J2250" s="5">
        <f t="shared" si="35"/>
        <v>410.89915966386559</v>
      </c>
      <c r="K2250" s="6">
        <v>71277</v>
      </c>
      <c r="L2250" s="6" t="s">
        <v>13</v>
      </c>
      <c r="M2250" s="6" t="s">
        <v>14</v>
      </c>
      <c r="N2250" t="s">
        <v>32</v>
      </c>
      <c r="O2250" t="s">
        <v>16</v>
      </c>
    </row>
    <row r="2251" spans="1:15" x14ac:dyDescent="0.45">
      <c r="A2251">
        <v>25556813</v>
      </c>
      <c r="B2251" s="4">
        <v>43879</v>
      </c>
      <c r="C2251">
        <v>1170884</v>
      </c>
      <c r="D2251">
        <v>10198</v>
      </c>
      <c r="E2251" t="s">
        <v>222</v>
      </c>
      <c r="F2251" t="s">
        <v>174</v>
      </c>
      <c r="G2251" t="s">
        <v>155</v>
      </c>
      <c r="H2251">
        <v>2</v>
      </c>
      <c r="I2251" s="5">
        <v>130.24369747899161</v>
      </c>
      <c r="J2251" s="5">
        <f t="shared" si="35"/>
        <v>260.48739495798321</v>
      </c>
      <c r="K2251" s="6">
        <v>71277</v>
      </c>
      <c r="L2251" s="6" t="s">
        <v>13</v>
      </c>
      <c r="M2251" s="6" t="s">
        <v>14</v>
      </c>
      <c r="N2251" t="s">
        <v>32</v>
      </c>
      <c r="O2251" t="s">
        <v>16</v>
      </c>
    </row>
    <row r="2252" spans="1:15" x14ac:dyDescent="0.45">
      <c r="A2252">
        <v>86362307</v>
      </c>
      <c r="B2252" s="4">
        <v>43877</v>
      </c>
      <c r="C2252">
        <v>8723178</v>
      </c>
      <c r="D2252">
        <v>12551</v>
      </c>
      <c r="E2252" t="s">
        <v>217</v>
      </c>
      <c r="F2252" t="s">
        <v>151</v>
      </c>
      <c r="G2252" t="s">
        <v>154</v>
      </c>
      <c r="H2252">
        <v>3</v>
      </c>
      <c r="I2252" s="5">
        <v>259.65546218487395</v>
      </c>
      <c r="J2252" s="5">
        <f t="shared" si="35"/>
        <v>778.96638655462186</v>
      </c>
      <c r="K2252" s="6">
        <v>56759</v>
      </c>
      <c r="L2252" s="6" t="s">
        <v>28</v>
      </c>
      <c r="M2252" s="6" t="s">
        <v>36</v>
      </c>
      <c r="N2252" t="s">
        <v>35</v>
      </c>
      <c r="O2252" t="s">
        <v>18</v>
      </c>
    </row>
    <row r="2253" spans="1:15" x14ac:dyDescent="0.45">
      <c r="A2253">
        <v>57570209</v>
      </c>
      <c r="B2253" s="4">
        <v>43877</v>
      </c>
      <c r="C2253">
        <v>3243189</v>
      </c>
      <c r="D2253">
        <v>13337</v>
      </c>
      <c r="E2253" t="s">
        <v>198</v>
      </c>
      <c r="F2253" t="s">
        <v>152</v>
      </c>
      <c r="G2253" t="s">
        <v>154</v>
      </c>
      <c r="H2253">
        <v>3</v>
      </c>
      <c r="I2253" s="5">
        <v>118.47899159663866</v>
      </c>
      <c r="J2253" s="5">
        <f t="shared" si="35"/>
        <v>355.43697478991601</v>
      </c>
      <c r="K2253" s="6">
        <v>45525</v>
      </c>
      <c r="L2253" s="6" t="s">
        <v>28</v>
      </c>
      <c r="M2253" s="6" t="s">
        <v>29</v>
      </c>
      <c r="N2253" t="s">
        <v>23</v>
      </c>
      <c r="O2253" t="s">
        <v>16</v>
      </c>
    </row>
    <row r="2254" spans="1:15" x14ac:dyDescent="0.45">
      <c r="A2254">
        <v>40517614</v>
      </c>
      <c r="B2254" s="4">
        <v>43877</v>
      </c>
      <c r="C2254">
        <v>5489544</v>
      </c>
      <c r="D2254">
        <v>12551</v>
      </c>
      <c r="E2254" t="s">
        <v>217</v>
      </c>
      <c r="F2254" t="s">
        <v>151</v>
      </c>
      <c r="G2254" t="s">
        <v>154</v>
      </c>
      <c r="H2254">
        <v>2</v>
      </c>
      <c r="I2254" s="5">
        <v>259.65546218487395</v>
      </c>
      <c r="J2254" s="5">
        <f t="shared" si="35"/>
        <v>519.31092436974791</v>
      </c>
      <c r="K2254" s="6">
        <v>21682</v>
      </c>
      <c r="L2254" s="6" t="s">
        <v>19</v>
      </c>
      <c r="M2254" s="6" t="s">
        <v>20</v>
      </c>
      <c r="N2254" t="s">
        <v>32</v>
      </c>
      <c r="O2254" t="s">
        <v>16</v>
      </c>
    </row>
    <row r="2255" spans="1:15" x14ac:dyDescent="0.45">
      <c r="A2255">
        <v>40517614</v>
      </c>
      <c r="B2255" s="4">
        <v>43877</v>
      </c>
      <c r="C2255">
        <v>5489544</v>
      </c>
      <c r="D2255">
        <v>12849</v>
      </c>
      <c r="E2255" t="s">
        <v>200</v>
      </c>
      <c r="F2255" t="s">
        <v>151</v>
      </c>
      <c r="G2255" t="s">
        <v>154</v>
      </c>
      <c r="H2255">
        <v>3</v>
      </c>
      <c r="I2255" s="5">
        <v>255.45378151260505</v>
      </c>
      <c r="J2255" s="5">
        <f t="shared" si="35"/>
        <v>766.36134453781517</v>
      </c>
      <c r="K2255" s="6">
        <v>21682</v>
      </c>
      <c r="L2255" s="6" t="s">
        <v>19</v>
      </c>
      <c r="M2255" s="6" t="s">
        <v>20</v>
      </c>
      <c r="N2255" t="s">
        <v>32</v>
      </c>
      <c r="O2255" t="s">
        <v>16</v>
      </c>
    </row>
    <row r="2256" spans="1:15" x14ac:dyDescent="0.45">
      <c r="A2256">
        <v>40517614</v>
      </c>
      <c r="B2256" s="4">
        <v>43877</v>
      </c>
      <c r="C2256">
        <v>5489544</v>
      </c>
      <c r="D2256">
        <v>13337</v>
      </c>
      <c r="E2256" t="s">
        <v>198</v>
      </c>
      <c r="F2256" t="s">
        <v>152</v>
      </c>
      <c r="G2256" t="s">
        <v>154</v>
      </c>
      <c r="H2256">
        <v>3</v>
      </c>
      <c r="I2256" s="5">
        <v>118.47899159663866</v>
      </c>
      <c r="J2256" s="5">
        <f t="shared" si="35"/>
        <v>355.43697478991601</v>
      </c>
      <c r="K2256" s="6">
        <v>21682</v>
      </c>
      <c r="L2256" s="6" t="s">
        <v>19</v>
      </c>
      <c r="M2256" s="6" t="s">
        <v>20</v>
      </c>
      <c r="N2256" t="s">
        <v>32</v>
      </c>
      <c r="O2256" t="s">
        <v>16</v>
      </c>
    </row>
    <row r="2257" spans="1:15" x14ac:dyDescent="0.45">
      <c r="A2257">
        <v>83873286</v>
      </c>
      <c r="B2257" s="4">
        <v>43876</v>
      </c>
      <c r="C2257">
        <v>5049937</v>
      </c>
      <c r="D2257">
        <v>12098</v>
      </c>
      <c r="E2257" t="s">
        <v>212</v>
      </c>
      <c r="F2257" t="s">
        <v>151</v>
      </c>
      <c r="G2257" t="s">
        <v>154</v>
      </c>
      <c r="H2257">
        <v>2</v>
      </c>
      <c r="I2257" s="5">
        <v>257.97478991596643</v>
      </c>
      <c r="J2257" s="5">
        <f t="shared" si="35"/>
        <v>515.94957983193285</v>
      </c>
      <c r="K2257" s="6" t="s">
        <v>128</v>
      </c>
      <c r="L2257" s="6" t="s">
        <v>21</v>
      </c>
      <c r="M2257" s="6" t="s">
        <v>31</v>
      </c>
      <c r="N2257" t="s">
        <v>17</v>
      </c>
      <c r="O2257" t="s">
        <v>18</v>
      </c>
    </row>
    <row r="2258" spans="1:15" x14ac:dyDescent="0.45">
      <c r="A2258">
        <v>78130164</v>
      </c>
      <c r="B2258" s="4">
        <v>43876</v>
      </c>
      <c r="C2258">
        <v>8324740</v>
      </c>
      <c r="D2258">
        <v>13320</v>
      </c>
      <c r="E2258" t="s">
        <v>225</v>
      </c>
      <c r="F2258" t="s">
        <v>152</v>
      </c>
      <c r="G2258" t="s">
        <v>154</v>
      </c>
      <c r="H2258">
        <v>2</v>
      </c>
      <c r="I2258" s="5">
        <v>110.07563025210085</v>
      </c>
      <c r="J2258" s="5">
        <f t="shared" si="35"/>
        <v>220.1512605042017</v>
      </c>
      <c r="K2258" s="6">
        <v>85221</v>
      </c>
      <c r="L2258" s="6" t="s">
        <v>13</v>
      </c>
      <c r="M2258" s="6" t="s">
        <v>27</v>
      </c>
      <c r="N2258" t="s">
        <v>15</v>
      </c>
      <c r="O2258" t="s">
        <v>18</v>
      </c>
    </row>
    <row r="2259" spans="1:15" x14ac:dyDescent="0.45">
      <c r="A2259">
        <v>81788045</v>
      </c>
      <c r="B2259" s="4">
        <v>43875</v>
      </c>
      <c r="C2259">
        <v>6245757</v>
      </c>
      <c r="D2259">
        <v>13699</v>
      </c>
      <c r="E2259" t="s">
        <v>223</v>
      </c>
      <c r="F2259" t="s">
        <v>152</v>
      </c>
      <c r="G2259" t="s">
        <v>155</v>
      </c>
      <c r="H2259">
        <v>3</v>
      </c>
      <c r="I2259" s="5">
        <v>119.31932773109244</v>
      </c>
      <c r="J2259" s="5">
        <f t="shared" si="35"/>
        <v>357.9579831932773</v>
      </c>
      <c r="K2259" s="6">
        <v>27472</v>
      </c>
      <c r="L2259" s="6" t="s">
        <v>19</v>
      </c>
      <c r="M2259" s="6" t="s">
        <v>20</v>
      </c>
      <c r="N2259" t="s">
        <v>35</v>
      </c>
      <c r="O2259" t="s">
        <v>18</v>
      </c>
    </row>
    <row r="2260" spans="1:15" x14ac:dyDescent="0.45">
      <c r="A2260">
        <v>68440497</v>
      </c>
      <c r="B2260" s="4">
        <v>43875</v>
      </c>
      <c r="C2260">
        <v>5851186</v>
      </c>
      <c r="D2260">
        <v>10381</v>
      </c>
      <c r="E2260" t="s">
        <v>205</v>
      </c>
      <c r="F2260" t="s">
        <v>174</v>
      </c>
      <c r="G2260" t="s">
        <v>155</v>
      </c>
      <c r="H2260">
        <v>3</v>
      </c>
      <c r="I2260" s="5">
        <v>132.76470588235296</v>
      </c>
      <c r="J2260" s="5">
        <f t="shared" si="35"/>
        <v>398.2941176470589</v>
      </c>
      <c r="K2260" s="6">
        <v>32676</v>
      </c>
      <c r="L2260" s="6" t="s">
        <v>28</v>
      </c>
      <c r="M2260" s="6" t="s">
        <v>29</v>
      </c>
      <c r="N2260" t="s">
        <v>17</v>
      </c>
      <c r="O2260" t="s">
        <v>18</v>
      </c>
    </row>
    <row r="2261" spans="1:15" x14ac:dyDescent="0.45">
      <c r="A2261">
        <v>68440497</v>
      </c>
      <c r="B2261" s="4">
        <v>43875</v>
      </c>
      <c r="C2261">
        <v>5851186</v>
      </c>
      <c r="D2261">
        <v>10828</v>
      </c>
      <c r="E2261" t="s">
        <v>190</v>
      </c>
      <c r="F2261" t="s">
        <v>174</v>
      </c>
      <c r="G2261" t="s">
        <v>154</v>
      </c>
      <c r="H2261">
        <v>3</v>
      </c>
      <c r="I2261" s="5">
        <v>136.96638655462186</v>
      </c>
      <c r="J2261" s="5">
        <f t="shared" si="35"/>
        <v>410.89915966386559</v>
      </c>
      <c r="K2261" s="6">
        <v>32676</v>
      </c>
      <c r="L2261" s="6" t="s">
        <v>28</v>
      </c>
      <c r="M2261" s="6" t="s">
        <v>29</v>
      </c>
      <c r="N2261" t="s">
        <v>17</v>
      </c>
      <c r="O2261" t="s">
        <v>18</v>
      </c>
    </row>
    <row r="2262" spans="1:15" x14ac:dyDescent="0.45">
      <c r="A2262">
        <v>17736503</v>
      </c>
      <c r="B2262" s="4">
        <v>43875</v>
      </c>
      <c r="C2262">
        <v>8599826</v>
      </c>
      <c r="D2262">
        <v>10381</v>
      </c>
      <c r="E2262" t="s">
        <v>205</v>
      </c>
      <c r="F2262" t="s">
        <v>174</v>
      </c>
      <c r="G2262" t="s">
        <v>155</v>
      </c>
      <c r="H2262">
        <v>3</v>
      </c>
      <c r="I2262" s="5">
        <v>132.76470588235296</v>
      </c>
      <c r="J2262" s="5">
        <f t="shared" si="35"/>
        <v>398.2941176470589</v>
      </c>
      <c r="K2262" s="6">
        <v>95632</v>
      </c>
      <c r="L2262" s="6" t="s">
        <v>13</v>
      </c>
      <c r="M2262" s="6" t="s">
        <v>27</v>
      </c>
      <c r="N2262" t="s">
        <v>32</v>
      </c>
      <c r="O2262" t="s">
        <v>16</v>
      </c>
    </row>
    <row r="2263" spans="1:15" x14ac:dyDescent="0.45">
      <c r="A2263">
        <v>17092957</v>
      </c>
      <c r="B2263" s="4">
        <v>43875</v>
      </c>
      <c r="C2263">
        <v>6644522</v>
      </c>
      <c r="D2263">
        <v>13363</v>
      </c>
      <c r="E2263" t="s">
        <v>213</v>
      </c>
      <c r="F2263" t="s">
        <v>152</v>
      </c>
      <c r="G2263" t="s">
        <v>154</v>
      </c>
      <c r="H2263">
        <v>2</v>
      </c>
      <c r="I2263" s="5">
        <v>116.79831932773111</v>
      </c>
      <c r="J2263" s="5">
        <f t="shared" si="35"/>
        <v>233.59663865546221</v>
      </c>
      <c r="K2263" s="6">
        <v>89231</v>
      </c>
      <c r="L2263" s="6" t="s">
        <v>13</v>
      </c>
      <c r="M2263" s="6" t="s">
        <v>27</v>
      </c>
      <c r="N2263" t="s">
        <v>32</v>
      </c>
      <c r="O2263" t="s">
        <v>16</v>
      </c>
    </row>
    <row r="2264" spans="1:15" x14ac:dyDescent="0.45">
      <c r="A2264">
        <v>21454459</v>
      </c>
      <c r="B2264" s="4">
        <v>43875</v>
      </c>
      <c r="C2264">
        <v>9617871</v>
      </c>
      <c r="D2264">
        <v>11310</v>
      </c>
      <c r="E2264" t="s">
        <v>211</v>
      </c>
      <c r="F2264" t="s">
        <v>150</v>
      </c>
      <c r="G2264" t="s">
        <v>154</v>
      </c>
      <c r="H2264">
        <v>2</v>
      </c>
      <c r="I2264" s="5">
        <v>71.420168067226896</v>
      </c>
      <c r="J2264" s="5">
        <f t="shared" si="35"/>
        <v>142.84033613445379</v>
      </c>
      <c r="K2264" s="6">
        <v>31812</v>
      </c>
      <c r="L2264" s="6" t="s">
        <v>19</v>
      </c>
      <c r="M2264" s="6" t="s">
        <v>20</v>
      </c>
      <c r="N2264" t="s">
        <v>15</v>
      </c>
      <c r="O2264" t="s">
        <v>16</v>
      </c>
    </row>
    <row r="2265" spans="1:15" x14ac:dyDescent="0.45">
      <c r="A2265">
        <v>21454459</v>
      </c>
      <c r="B2265" s="4">
        <v>43875</v>
      </c>
      <c r="C2265">
        <v>9617871</v>
      </c>
      <c r="D2265">
        <v>12499</v>
      </c>
      <c r="E2265" t="s">
        <v>183</v>
      </c>
      <c r="F2265" t="s">
        <v>151</v>
      </c>
      <c r="G2265" t="s">
        <v>155</v>
      </c>
      <c r="H2265">
        <v>2</v>
      </c>
      <c r="I2265" s="5">
        <v>248.73109243697482</v>
      </c>
      <c r="J2265" s="5">
        <f t="shared" si="35"/>
        <v>497.46218487394964</v>
      </c>
      <c r="K2265" s="6">
        <v>31812</v>
      </c>
      <c r="L2265" s="6" t="s">
        <v>19</v>
      </c>
      <c r="M2265" s="6" t="s">
        <v>20</v>
      </c>
      <c r="N2265" t="s">
        <v>15</v>
      </c>
      <c r="O2265" t="s">
        <v>16</v>
      </c>
    </row>
    <row r="2266" spans="1:15" x14ac:dyDescent="0.45">
      <c r="A2266">
        <v>21454459</v>
      </c>
      <c r="B2266" s="4">
        <v>43875</v>
      </c>
      <c r="C2266">
        <v>9617871</v>
      </c>
      <c r="D2266">
        <v>13337</v>
      </c>
      <c r="E2266" t="s">
        <v>198</v>
      </c>
      <c r="F2266" t="s">
        <v>152</v>
      </c>
      <c r="G2266" t="s">
        <v>154</v>
      </c>
      <c r="H2266">
        <v>2</v>
      </c>
      <c r="I2266" s="5">
        <v>118.47899159663866</v>
      </c>
      <c r="J2266" s="5">
        <f t="shared" si="35"/>
        <v>236.95798319327733</v>
      </c>
      <c r="K2266" s="6">
        <v>31812</v>
      </c>
      <c r="L2266" s="6" t="s">
        <v>19</v>
      </c>
      <c r="M2266" s="6" t="s">
        <v>20</v>
      </c>
      <c r="N2266" t="s">
        <v>15</v>
      </c>
      <c r="O2266" t="s">
        <v>16</v>
      </c>
    </row>
    <row r="2267" spans="1:15" x14ac:dyDescent="0.45">
      <c r="A2267">
        <v>17192121</v>
      </c>
      <c r="B2267" s="4">
        <v>43875</v>
      </c>
      <c r="C2267">
        <v>8855995</v>
      </c>
      <c r="D2267">
        <v>12058</v>
      </c>
      <c r="E2267" t="s">
        <v>210</v>
      </c>
      <c r="F2267" t="s">
        <v>151</v>
      </c>
      <c r="G2267" t="s">
        <v>155</v>
      </c>
      <c r="H2267">
        <v>2</v>
      </c>
      <c r="I2267" s="5">
        <v>267.218487394958</v>
      </c>
      <c r="J2267" s="5">
        <f t="shared" si="35"/>
        <v>534.43697478991601</v>
      </c>
      <c r="K2267" s="6">
        <v>31008</v>
      </c>
      <c r="L2267" s="6" t="s">
        <v>19</v>
      </c>
      <c r="M2267" s="6" t="s">
        <v>20</v>
      </c>
      <c r="N2267" t="s">
        <v>35</v>
      </c>
      <c r="O2267" t="s">
        <v>16</v>
      </c>
    </row>
    <row r="2268" spans="1:15" x14ac:dyDescent="0.45">
      <c r="A2268">
        <v>16136848</v>
      </c>
      <c r="B2268" s="4">
        <v>43874</v>
      </c>
      <c r="C2268">
        <v>7253422</v>
      </c>
      <c r="D2268">
        <v>11040</v>
      </c>
      <c r="E2268" t="s">
        <v>191</v>
      </c>
      <c r="F2268" t="s">
        <v>150</v>
      </c>
      <c r="G2268" t="s">
        <v>155</v>
      </c>
      <c r="H2268">
        <v>2</v>
      </c>
      <c r="I2268" s="5">
        <v>65.537815126050418</v>
      </c>
      <c r="J2268" s="5">
        <f t="shared" si="35"/>
        <v>131.07563025210084</v>
      </c>
      <c r="K2268" s="6">
        <v>83646</v>
      </c>
      <c r="L2268" s="6" t="s">
        <v>13</v>
      </c>
      <c r="M2268" s="6" t="s">
        <v>27</v>
      </c>
      <c r="N2268" t="s">
        <v>17</v>
      </c>
      <c r="O2268" t="s">
        <v>16</v>
      </c>
    </row>
    <row r="2269" spans="1:15" x14ac:dyDescent="0.45">
      <c r="A2269">
        <v>96557681</v>
      </c>
      <c r="B2269" s="4">
        <v>43873</v>
      </c>
      <c r="C2269">
        <v>2597629</v>
      </c>
      <c r="D2269">
        <v>13071</v>
      </c>
      <c r="E2269" t="s">
        <v>180</v>
      </c>
      <c r="F2269" t="s">
        <v>152</v>
      </c>
      <c r="G2269" t="s">
        <v>154</v>
      </c>
      <c r="H2269">
        <v>3</v>
      </c>
      <c r="I2269" s="5">
        <v>122.68067226890757</v>
      </c>
      <c r="J2269" s="5">
        <f t="shared" si="35"/>
        <v>368.0420168067227</v>
      </c>
      <c r="K2269" s="6">
        <v>38518</v>
      </c>
      <c r="L2269" s="6" t="s">
        <v>19</v>
      </c>
      <c r="M2269" s="6" t="s">
        <v>20</v>
      </c>
      <c r="N2269" t="s">
        <v>23</v>
      </c>
      <c r="O2269" t="s">
        <v>26</v>
      </c>
    </row>
    <row r="2270" spans="1:15" x14ac:dyDescent="0.45">
      <c r="A2270">
        <v>58988013</v>
      </c>
      <c r="B2270" s="4">
        <v>43873</v>
      </c>
      <c r="C2270">
        <v>4069040</v>
      </c>
      <c r="D2270">
        <v>10181</v>
      </c>
      <c r="E2270" t="s">
        <v>189</v>
      </c>
      <c r="F2270" t="s">
        <v>174</v>
      </c>
      <c r="G2270" t="s">
        <v>154</v>
      </c>
      <c r="H2270">
        <v>3</v>
      </c>
      <c r="I2270" s="5">
        <v>134.44537815126051</v>
      </c>
      <c r="J2270" s="5">
        <f t="shared" si="35"/>
        <v>403.33613445378154</v>
      </c>
      <c r="K2270" s="6">
        <v>28857</v>
      </c>
      <c r="L2270" s="6" t="s">
        <v>19</v>
      </c>
      <c r="M2270" s="6" t="s">
        <v>20</v>
      </c>
      <c r="N2270" t="s">
        <v>17</v>
      </c>
      <c r="O2270" t="s">
        <v>16</v>
      </c>
    </row>
    <row r="2271" spans="1:15" x14ac:dyDescent="0.45">
      <c r="A2271">
        <v>58988013</v>
      </c>
      <c r="B2271" s="4">
        <v>43873</v>
      </c>
      <c r="C2271">
        <v>4069040</v>
      </c>
      <c r="D2271">
        <v>11561</v>
      </c>
      <c r="E2271" t="s">
        <v>187</v>
      </c>
      <c r="F2271" t="s">
        <v>150</v>
      </c>
      <c r="G2271" t="s">
        <v>154</v>
      </c>
      <c r="H2271">
        <v>2</v>
      </c>
      <c r="I2271" s="5">
        <v>66.378151260504197</v>
      </c>
      <c r="J2271" s="5">
        <f t="shared" si="35"/>
        <v>132.75630252100839</v>
      </c>
      <c r="K2271" s="6">
        <v>28857</v>
      </c>
      <c r="L2271" s="6" t="s">
        <v>19</v>
      </c>
      <c r="M2271" s="6" t="s">
        <v>20</v>
      </c>
      <c r="N2271" t="s">
        <v>17</v>
      </c>
      <c r="O2271" t="s">
        <v>16</v>
      </c>
    </row>
    <row r="2272" spans="1:15" x14ac:dyDescent="0.45">
      <c r="A2272">
        <v>13775556</v>
      </c>
      <c r="B2272" s="4">
        <v>43873</v>
      </c>
      <c r="C2272">
        <v>9615541</v>
      </c>
      <c r="D2272">
        <v>12058</v>
      </c>
      <c r="E2272" t="s">
        <v>210</v>
      </c>
      <c r="F2272" t="s">
        <v>151</v>
      </c>
      <c r="G2272" t="s">
        <v>155</v>
      </c>
      <c r="H2272">
        <v>2</v>
      </c>
      <c r="I2272" s="5">
        <v>267.218487394958</v>
      </c>
      <c r="J2272" s="5">
        <f t="shared" si="35"/>
        <v>534.43697478991601</v>
      </c>
      <c r="K2272" s="6" t="s">
        <v>113</v>
      </c>
      <c r="L2272" s="6" t="s">
        <v>21</v>
      </c>
      <c r="M2272" s="6" t="s">
        <v>25</v>
      </c>
      <c r="N2272" t="s">
        <v>35</v>
      </c>
      <c r="O2272" t="s">
        <v>16</v>
      </c>
    </row>
    <row r="2273" spans="1:15" x14ac:dyDescent="0.45">
      <c r="A2273">
        <v>33296034</v>
      </c>
      <c r="B2273" s="4">
        <v>43872</v>
      </c>
      <c r="C2273">
        <v>7691422</v>
      </c>
      <c r="D2273">
        <v>12710</v>
      </c>
      <c r="E2273" t="s">
        <v>228</v>
      </c>
      <c r="F2273" t="s">
        <v>151</v>
      </c>
      <c r="G2273" t="s">
        <v>155</v>
      </c>
      <c r="H2273">
        <v>1</v>
      </c>
      <c r="I2273" s="5">
        <v>259.65546218487395</v>
      </c>
      <c r="J2273" s="5">
        <f t="shared" si="35"/>
        <v>259.65546218487395</v>
      </c>
      <c r="K2273" s="6">
        <v>78570</v>
      </c>
      <c r="L2273" s="6" t="s">
        <v>13</v>
      </c>
      <c r="M2273" s="6" t="s">
        <v>14</v>
      </c>
      <c r="N2273" t="s">
        <v>17</v>
      </c>
      <c r="O2273" t="s">
        <v>16</v>
      </c>
    </row>
    <row r="2274" spans="1:15" x14ac:dyDescent="0.45">
      <c r="A2274">
        <v>33296034</v>
      </c>
      <c r="B2274" s="4">
        <v>43872</v>
      </c>
      <c r="C2274">
        <v>7691422</v>
      </c>
      <c r="D2274">
        <v>12849</v>
      </c>
      <c r="E2274" t="s">
        <v>200</v>
      </c>
      <c r="F2274" t="s">
        <v>151</v>
      </c>
      <c r="G2274" t="s">
        <v>154</v>
      </c>
      <c r="H2274">
        <v>1</v>
      </c>
      <c r="I2274" s="5">
        <v>255.45378151260505</v>
      </c>
      <c r="J2274" s="5">
        <f t="shared" si="35"/>
        <v>255.45378151260505</v>
      </c>
      <c r="K2274" s="6">
        <v>78570</v>
      </c>
      <c r="L2274" s="6" t="s">
        <v>13</v>
      </c>
      <c r="M2274" s="6" t="s">
        <v>14</v>
      </c>
      <c r="N2274" t="s">
        <v>17</v>
      </c>
      <c r="O2274" t="s">
        <v>16</v>
      </c>
    </row>
    <row r="2275" spans="1:15" x14ac:dyDescent="0.45">
      <c r="A2275">
        <v>43254834</v>
      </c>
      <c r="B2275" s="4">
        <v>43872</v>
      </c>
      <c r="C2275">
        <v>4734303</v>
      </c>
      <c r="D2275">
        <v>12710</v>
      </c>
      <c r="E2275" t="s">
        <v>228</v>
      </c>
      <c r="F2275" t="s">
        <v>151</v>
      </c>
      <c r="G2275" t="s">
        <v>155</v>
      </c>
      <c r="H2275">
        <v>2</v>
      </c>
      <c r="I2275" s="5">
        <v>259.65546218487395</v>
      </c>
      <c r="J2275" s="5">
        <f t="shared" si="35"/>
        <v>519.31092436974791</v>
      </c>
      <c r="K2275" s="6">
        <v>71296</v>
      </c>
      <c r="L2275" s="6" t="s">
        <v>13</v>
      </c>
      <c r="M2275" s="6" t="s">
        <v>14</v>
      </c>
      <c r="N2275" t="s">
        <v>32</v>
      </c>
      <c r="O2275" t="s">
        <v>16</v>
      </c>
    </row>
    <row r="2276" spans="1:15" x14ac:dyDescent="0.45">
      <c r="A2276">
        <v>33296034</v>
      </c>
      <c r="B2276" s="4">
        <v>43872</v>
      </c>
      <c r="C2276">
        <v>7691422</v>
      </c>
      <c r="D2276">
        <v>10198</v>
      </c>
      <c r="E2276" t="s">
        <v>222</v>
      </c>
      <c r="F2276" t="s">
        <v>174</v>
      </c>
      <c r="G2276" t="s">
        <v>155</v>
      </c>
      <c r="H2276">
        <v>3</v>
      </c>
      <c r="I2276" s="5">
        <v>130.24369747899161</v>
      </c>
      <c r="J2276" s="5">
        <f t="shared" si="35"/>
        <v>390.73109243697479</v>
      </c>
      <c r="K2276" s="6">
        <v>78570</v>
      </c>
      <c r="L2276" s="6" t="s">
        <v>13</v>
      </c>
      <c r="M2276" s="6" t="s">
        <v>14</v>
      </c>
      <c r="N2276" t="s">
        <v>17</v>
      </c>
      <c r="O2276" t="s">
        <v>16</v>
      </c>
    </row>
    <row r="2277" spans="1:15" x14ac:dyDescent="0.45">
      <c r="A2277">
        <v>43254834</v>
      </c>
      <c r="B2277" s="4">
        <v>43872</v>
      </c>
      <c r="C2277">
        <v>4734303</v>
      </c>
      <c r="D2277">
        <v>13363</v>
      </c>
      <c r="E2277" t="s">
        <v>213</v>
      </c>
      <c r="F2277" t="s">
        <v>152</v>
      </c>
      <c r="G2277" t="s">
        <v>154</v>
      </c>
      <c r="H2277">
        <v>2</v>
      </c>
      <c r="I2277" s="5">
        <v>116.79831932773111</v>
      </c>
      <c r="J2277" s="5">
        <f t="shared" si="35"/>
        <v>233.59663865546221</v>
      </c>
      <c r="K2277" s="6">
        <v>71296</v>
      </c>
      <c r="L2277" s="6" t="s">
        <v>13</v>
      </c>
      <c r="M2277" s="6" t="s">
        <v>14</v>
      </c>
      <c r="N2277" t="s">
        <v>32</v>
      </c>
      <c r="O2277" t="s">
        <v>16</v>
      </c>
    </row>
    <row r="2278" spans="1:15" x14ac:dyDescent="0.45">
      <c r="A2278">
        <v>87967386</v>
      </c>
      <c r="B2278" s="4">
        <v>43871</v>
      </c>
      <c r="C2278">
        <v>9765051</v>
      </c>
      <c r="D2278">
        <v>12735</v>
      </c>
      <c r="E2278" t="s">
        <v>231</v>
      </c>
      <c r="F2278" t="s">
        <v>151</v>
      </c>
      <c r="G2278" t="s">
        <v>155</v>
      </c>
      <c r="H2278">
        <v>3</v>
      </c>
      <c r="I2278" s="5">
        <v>268.05882352941177</v>
      </c>
      <c r="J2278" s="5">
        <f t="shared" si="35"/>
        <v>804.17647058823536</v>
      </c>
      <c r="K2278" s="6">
        <v>59759</v>
      </c>
      <c r="L2278" s="6" t="s">
        <v>28</v>
      </c>
      <c r="M2278" s="6" t="s">
        <v>29</v>
      </c>
      <c r="N2278" t="s">
        <v>17</v>
      </c>
      <c r="O2278" t="s">
        <v>18</v>
      </c>
    </row>
    <row r="2279" spans="1:15" x14ac:dyDescent="0.45">
      <c r="A2279">
        <v>87478689</v>
      </c>
      <c r="B2279" s="4">
        <v>43871</v>
      </c>
      <c r="C2279">
        <v>5566808</v>
      </c>
      <c r="D2279">
        <v>10538</v>
      </c>
      <c r="E2279" t="s">
        <v>226</v>
      </c>
      <c r="F2279" t="s">
        <v>174</v>
      </c>
      <c r="G2279" t="s">
        <v>154</v>
      </c>
      <c r="H2279">
        <v>3</v>
      </c>
      <c r="I2279" s="5">
        <v>130.24369747899161</v>
      </c>
      <c r="J2279" s="5">
        <f t="shared" si="35"/>
        <v>390.73109243697479</v>
      </c>
      <c r="K2279" s="6">
        <v>53111</v>
      </c>
      <c r="L2279" s="6" t="s">
        <v>28</v>
      </c>
      <c r="M2279" s="6" t="s">
        <v>29</v>
      </c>
      <c r="N2279" t="s">
        <v>17</v>
      </c>
      <c r="O2279" t="s">
        <v>18</v>
      </c>
    </row>
    <row r="2280" spans="1:15" x14ac:dyDescent="0.45">
      <c r="A2280">
        <v>87478689</v>
      </c>
      <c r="B2280" s="4">
        <v>43871</v>
      </c>
      <c r="C2280">
        <v>5566808</v>
      </c>
      <c r="D2280">
        <v>11561</v>
      </c>
      <c r="E2280" t="s">
        <v>187</v>
      </c>
      <c r="F2280" t="s">
        <v>150</v>
      </c>
      <c r="G2280" t="s">
        <v>154</v>
      </c>
      <c r="H2280">
        <v>3</v>
      </c>
      <c r="I2280" s="5">
        <v>66.378151260504197</v>
      </c>
      <c r="J2280" s="5">
        <f t="shared" si="35"/>
        <v>199.1344537815126</v>
      </c>
      <c r="K2280" s="6">
        <v>53111</v>
      </c>
      <c r="L2280" s="6" t="s">
        <v>28</v>
      </c>
      <c r="M2280" s="6" t="s">
        <v>29</v>
      </c>
      <c r="N2280" t="s">
        <v>17</v>
      </c>
      <c r="O2280" t="s">
        <v>18</v>
      </c>
    </row>
    <row r="2281" spans="1:15" x14ac:dyDescent="0.45">
      <c r="A2281">
        <v>87478689</v>
      </c>
      <c r="B2281" s="4">
        <v>43871</v>
      </c>
      <c r="C2281">
        <v>5566808</v>
      </c>
      <c r="D2281">
        <v>13071</v>
      </c>
      <c r="E2281" t="s">
        <v>180</v>
      </c>
      <c r="F2281" t="s">
        <v>152</v>
      </c>
      <c r="G2281" t="s">
        <v>154</v>
      </c>
      <c r="H2281">
        <v>2</v>
      </c>
      <c r="I2281" s="5">
        <v>122.68067226890757</v>
      </c>
      <c r="J2281" s="5">
        <f t="shared" si="35"/>
        <v>245.36134453781514</v>
      </c>
      <c r="K2281" s="6">
        <v>53111</v>
      </c>
      <c r="L2281" s="6" t="s">
        <v>28</v>
      </c>
      <c r="M2281" s="6" t="s">
        <v>29</v>
      </c>
      <c r="N2281" t="s">
        <v>17</v>
      </c>
      <c r="O2281" t="s">
        <v>18</v>
      </c>
    </row>
    <row r="2282" spans="1:15" x14ac:dyDescent="0.45">
      <c r="A2282">
        <v>64718493</v>
      </c>
      <c r="B2282" s="4">
        <v>43870</v>
      </c>
      <c r="C2282">
        <v>6669835</v>
      </c>
      <c r="D2282">
        <v>12495</v>
      </c>
      <c r="E2282" t="s">
        <v>201</v>
      </c>
      <c r="F2282" t="s">
        <v>151</v>
      </c>
      <c r="G2282" t="s">
        <v>155</v>
      </c>
      <c r="H2282">
        <v>1</v>
      </c>
      <c r="I2282" s="5">
        <v>264.69747899159665</v>
      </c>
      <c r="J2282" s="5">
        <f t="shared" si="35"/>
        <v>264.69747899159665</v>
      </c>
      <c r="K2282" s="6">
        <v>71717</v>
      </c>
      <c r="L2282" s="6" t="s">
        <v>13</v>
      </c>
      <c r="M2282" s="6" t="s">
        <v>14</v>
      </c>
      <c r="N2282" t="s">
        <v>32</v>
      </c>
      <c r="O2282" t="s">
        <v>18</v>
      </c>
    </row>
    <row r="2283" spans="1:15" x14ac:dyDescent="0.45">
      <c r="A2283">
        <v>64718493</v>
      </c>
      <c r="B2283" s="4">
        <v>43870</v>
      </c>
      <c r="C2283">
        <v>6669835</v>
      </c>
      <c r="D2283">
        <v>12735</v>
      </c>
      <c r="E2283" t="s">
        <v>231</v>
      </c>
      <c r="F2283" t="s">
        <v>151</v>
      </c>
      <c r="G2283" t="s">
        <v>155</v>
      </c>
      <c r="H2283">
        <v>1</v>
      </c>
      <c r="I2283" s="5">
        <v>268.05882352941177</v>
      </c>
      <c r="J2283" s="5">
        <f t="shared" si="35"/>
        <v>268.05882352941177</v>
      </c>
      <c r="K2283" s="6">
        <v>71717</v>
      </c>
      <c r="L2283" s="6" t="s">
        <v>13</v>
      </c>
      <c r="M2283" s="6" t="s">
        <v>14</v>
      </c>
      <c r="N2283" t="s">
        <v>32</v>
      </c>
      <c r="O2283" t="s">
        <v>18</v>
      </c>
    </row>
    <row r="2284" spans="1:15" x14ac:dyDescent="0.45">
      <c r="A2284">
        <v>64718493</v>
      </c>
      <c r="B2284" s="4">
        <v>43870</v>
      </c>
      <c r="C2284">
        <v>6669835</v>
      </c>
      <c r="D2284">
        <v>12058</v>
      </c>
      <c r="E2284" t="s">
        <v>210</v>
      </c>
      <c r="F2284" t="s">
        <v>151</v>
      </c>
      <c r="G2284" t="s">
        <v>155</v>
      </c>
      <c r="H2284">
        <v>1</v>
      </c>
      <c r="I2284" s="5">
        <v>267.218487394958</v>
      </c>
      <c r="J2284" s="5">
        <f t="shared" si="35"/>
        <v>267.218487394958</v>
      </c>
      <c r="K2284" s="6">
        <v>71717</v>
      </c>
      <c r="L2284" s="6" t="s">
        <v>13</v>
      </c>
      <c r="M2284" s="6" t="s">
        <v>14</v>
      </c>
      <c r="N2284" t="s">
        <v>32</v>
      </c>
      <c r="O2284" t="s">
        <v>18</v>
      </c>
    </row>
    <row r="2285" spans="1:15" x14ac:dyDescent="0.45">
      <c r="A2285">
        <v>64718493</v>
      </c>
      <c r="B2285" s="4">
        <v>43870</v>
      </c>
      <c r="C2285">
        <v>6669835</v>
      </c>
      <c r="D2285">
        <v>13651</v>
      </c>
      <c r="E2285" t="s">
        <v>197</v>
      </c>
      <c r="F2285" t="s">
        <v>152</v>
      </c>
      <c r="G2285" t="s">
        <v>154</v>
      </c>
      <c r="H2285">
        <v>3</v>
      </c>
      <c r="I2285" s="5">
        <v>112.5966386554622</v>
      </c>
      <c r="J2285" s="5">
        <f t="shared" si="35"/>
        <v>337.78991596638662</v>
      </c>
      <c r="K2285" s="6">
        <v>71717</v>
      </c>
      <c r="L2285" s="6" t="s">
        <v>13</v>
      </c>
      <c r="M2285" s="6" t="s">
        <v>14</v>
      </c>
      <c r="N2285" t="s">
        <v>32</v>
      </c>
      <c r="O2285" t="s">
        <v>18</v>
      </c>
    </row>
    <row r="2286" spans="1:15" x14ac:dyDescent="0.45">
      <c r="A2286">
        <v>64718493</v>
      </c>
      <c r="B2286" s="4">
        <v>43870</v>
      </c>
      <c r="C2286">
        <v>6669835</v>
      </c>
      <c r="D2286">
        <v>11733</v>
      </c>
      <c r="E2286" t="s">
        <v>182</v>
      </c>
      <c r="F2286" t="s">
        <v>150</v>
      </c>
      <c r="G2286" t="s">
        <v>155</v>
      </c>
      <c r="H2286">
        <v>3</v>
      </c>
      <c r="I2286" s="5">
        <v>73.100840336134453</v>
      </c>
      <c r="J2286" s="5">
        <f t="shared" si="35"/>
        <v>219.30252100840335</v>
      </c>
      <c r="K2286" s="6">
        <v>71717</v>
      </c>
      <c r="L2286" s="6" t="s">
        <v>13</v>
      </c>
      <c r="M2286" s="6" t="s">
        <v>14</v>
      </c>
      <c r="N2286" t="s">
        <v>32</v>
      </c>
      <c r="O2286" t="s">
        <v>18</v>
      </c>
    </row>
    <row r="2287" spans="1:15" x14ac:dyDescent="0.45">
      <c r="A2287">
        <v>96562813</v>
      </c>
      <c r="B2287" s="4">
        <v>43869</v>
      </c>
      <c r="C2287">
        <v>5922112</v>
      </c>
      <c r="D2287">
        <v>11777</v>
      </c>
      <c r="E2287" t="s">
        <v>175</v>
      </c>
      <c r="F2287" t="s">
        <v>150</v>
      </c>
      <c r="G2287" t="s">
        <v>154</v>
      </c>
      <c r="H2287">
        <v>3</v>
      </c>
      <c r="I2287" s="5">
        <v>63.016806722689076</v>
      </c>
      <c r="J2287" s="5">
        <f t="shared" si="35"/>
        <v>189.05042016806723</v>
      </c>
      <c r="K2287" s="6">
        <v>20038</v>
      </c>
      <c r="L2287" s="6" t="s">
        <v>19</v>
      </c>
      <c r="M2287" s="6" t="s">
        <v>47</v>
      </c>
      <c r="N2287" t="s">
        <v>17</v>
      </c>
      <c r="O2287" t="s">
        <v>26</v>
      </c>
    </row>
    <row r="2288" spans="1:15" x14ac:dyDescent="0.45">
      <c r="A2288">
        <v>96562813</v>
      </c>
      <c r="B2288" s="4">
        <v>43869</v>
      </c>
      <c r="C2288">
        <v>5922112</v>
      </c>
      <c r="D2288">
        <v>12098</v>
      </c>
      <c r="E2288" t="s">
        <v>212</v>
      </c>
      <c r="F2288" t="s">
        <v>151</v>
      </c>
      <c r="G2288" t="s">
        <v>154</v>
      </c>
      <c r="H2288">
        <v>3</v>
      </c>
      <c r="I2288" s="5">
        <v>257.97478991596643</v>
      </c>
      <c r="J2288" s="5">
        <f t="shared" si="35"/>
        <v>773.92436974789928</v>
      </c>
      <c r="K2288" s="6">
        <v>20038</v>
      </c>
      <c r="L2288" s="6" t="s">
        <v>19</v>
      </c>
      <c r="M2288" s="6" t="s">
        <v>47</v>
      </c>
      <c r="N2288" t="s">
        <v>17</v>
      </c>
      <c r="O2288" t="s">
        <v>26</v>
      </c>
    </row>
    <row r="2289" spans="1:15" x14ac:dyDescent="0.45">
      <c r="A2289">
        <v>96562813</v>
      </c>
      <c r="B2289" s="4">
        <v>43869</v>
      </c>
      <c r="C2289">
        <v>5922112</v>
      </c>
      <c r="D2289">
        <v>12499</v>
      </c>
      <c r="E2289" t="s">
        <v>183</v>
      </c>
      <c r="F2289" t="s">
        <v>151</v>
      </c>
      <c r="G2289" t="s">
        <v>155</v>
      </c>
      <c r="H2289">
        <v>3</v>
      </c>
      <c r="I2289" s="5">
        <v>248.73109243697482</v>
      </c>
      <c r="J2289" s="5">
        <f t="shared" si="35"/>
        <v>746.19327731092449</v>
      </c>
      <c r="K2289" s="6">
        <v>20038</v>
      </c>
      <c r="L2289" s="6" t="s">
        <v>19</v>
      </c>
      <c r="M2289" s="6" t="s">
        <v>47</v>
      </c>
      <c r="N2289" t="s">
        <v>17</v>
      </c>
      <c r="O2289" t="s">
        <v>26</v>
      </c>
    </row>
    <row r="2290" spans="1:15" x14ac:dyDescent="0.45">
      <c r="A2290">
        <v>93837330</v>
      </c>
      <c r="B2290" s="4">
        <v>43869</v>
      </c>
      <c r="C2290">
        <v>2410091</v>
      </c>
      <c r="D2290">
        <v>13394</v>
      </c>
      <c r="E2290" t="s">
        <v>214</v>
      </c>
      <c r="F2290" t="s">
        <v>152</v>
      </c>
      <c r="G2290" t="s">
        <v>154</v>
      </c>
      <c r="H2290">
        <v>2</v>
      </c>
      <c r="I2290" s="5">
        <v>123.52100840336136</v>
      </c>
      <c r="J2290" s="5">
        <f t="shared" si="35"/>
        <v>247.04201680672273</v>
      </c>
      <c r="K2290" s="6">
        <v>96515</v>
      </c>
      <c r="L2290" s="6" t="s">
        <v>21</v>
      </c>
      <c r="M2290" s="6" t="s">
        <v>22</v>
      </c>
      <c r="N2290" t="s">
        <v>23</v>
      </c>
      <c r="O2290" t="s">
        <v>26</v>
      </c>
    </row>
    <row r="2291" spans="1:15" x14ac:dyDescent="0.45">
      <c r="A2291">
        <v>36524930</v>
      </c>
      <c r="B2291" s="4">
        <v>43869</v>
      </c>
      <c r="C2291">
        <v>9448931</v>
      </c>
      <c r="D2291">
        <v>10561</v>
      </c>
      <c r="E2291" t="s">
        <v>194</v>
      </c>
      <c r="F2291" t="s">
        <v>174</v>
      </c>
      <c r="G2291" t="s">
        <v>154</v>
      </c>
      <c r="H2291">
        <v>3</v>
      </c>
      <c r="I2291" s="5">
        <v>133.60504201680675</v>
      </c>
      <c r="J2291" s="5">
        <f t="shared" si="35"/>
        <v>400.81512605042025</v>
      </c>
      <c r="K2291" s="6">
        <v>61231</v>
      </c>
      <c r="L2291" s="6" t="s">
        <v>28</v>
      </c>
      <c r="M2291" s="6" t="s">
        <v>39</v>
      </c>
      <c r="N2291" t="s">
        <v>15</v>
      </c>
      <c r="O2291" t="s">
        <v>16</v>
      </c>
    </row>
    <row r="2292" spans="1:15" x14ac:dyDescent="0.45">
      <c r="A2292">
        <v>36524930</v>
      </c>
      <c r="B2292" s="4">
        <v>43869</v>
      </c>
      <c r="C2292">
        <v>9448931</v>
      </c>
      <c r="D2292">
        <v>11431</v>
      </c>
      <c r="E2292" t="s">
        <v>209</v>
      </c>
      <c r="F2292" t="s">
        <v>150</v>
      </c>
      <c r="G2292" t="s">
        <v>155</v>
      </c>
      <c r="H2292">
        <v>3</v>
      </c>
      <c r="I2292" s="5">
        <v>63.857142857142854</v>
      </c>
      <c r="J2292" s="5">
        <f t="shared" si="35"/>
        <v>191.57142857142856</v>
      </c>
      <c r="K2292" s="6">
        <v>61231</v>
      </c>
      <c r="L2292" s="6" t="s">
        <v>28</v>
      </c>
      <c r="M2292" s="6" t="s">
        <v>39</v>
      </c>
      <c r="N2292" t="s">
        <v>15</v>
      </c>
      <c r="O2292" t="s">
        <v>16</v>
      </c>
    </row>
    <row r="2293" spans="1:15" x14ac:dyDescent="0.45">
      <c r="A2293">
        <v>17260087</v>
      </c>
      <c r="B2293" s="4">
        <v>43869</v>
      </c>
      <c r="C2293">
        <v>3067552</v>
      </c>
      <c r="D2293">
        <v>10352</v>
      </c>
      <c r="E2293" t="s">
        <v>199</v>
      </c>
      <c r="F2293" t="s">
        <v>174</v>
      </c>
      <c r="G2293" t="s">
        <v>154</v>
      </c>
      <c r="H2293">
        <v>3</v>
      </c>
      <c r="I2293" s="5">
        <v>127.72268907563027</v>
      </c>
      <c r="J2293" s="5">
        <f t="shared" si="35"/>
        <v>383.1680672268908</v>
      </c>
      <c r="K2293" s="6">
        <v>29303</v>
      </c>
      <c r="L2293" s="6" t="s">
        <v>19</v>
      </c>
      <c r="M2293" s="6" t="s">
        <v>20</v>
      </c>
      <c r="N2293" t="s">
        <v>35</v>
      </c>
      <c r="O2293" t="s">
        <v>16</v>
      </c>
    </row>
    <row r="2294" spans="1:15" x14ac:dyDescent="0.45">
      <c r="A2294">
        <v>70001384</v>
      </c>
      <c r="B2294" s="4">
        <v>43868</v>
      </c>
      <c r="C2294">
        <v>3678774</v>
      </c>
      <c r="D2294">
        <v>12495</v>
      </c>
      <c r="E2294" t="s">
        <v>201</v>
      </c>
      <c r="F2294" t="s">
        <v>151</v>
      </c>
      <c r="G2294" t="s">
        <v>155</v>
      </c>
      <c r="H2294">
        <v>1</v>
      </c>
      <c r="I2294" s="5">
        <v>264.69747899159665</v>
      </c>
      <c r="J2294" s="5">
        <f t="shared" si="35"/>
        <v>264.69747899159665</v>
      </c>
      <c r="K2294" s="6">
        <v>97877</v>
      </c>
      <c r="L2294" s="6" t="s">
        <v>13</v>
      </c>
      <c r="M2294" s="6" t="s">
        <v>14</v>
      </c>
      <c r="N2294" t="s">
        <v>35</v>
      </c>
      <c r="O2294" t="s">
        <v>18</v>
      </c>
    </row>
    <row r="2295" spans="1:15" x14ac:dyDescent="0.45">
      <c r="A2295">
        <v>70001384</v>
      </c>
      <c r="B2295" s="4">
        <v>43868</v>
      </c>
      <c r="C2295">
        <v>3678774</v>
      </c>
      <c r="D2295">
        <v>12735</v>
      </c>
      <c r="E2295" t="s">
        <v>231</v>
      </c>
      <c r="F2295" t="s">
        <v>151</v>
      </c>
      <c r="G2295" t="s">
        <v>155</v>
      </c>
      <c r="H2295">
        <v>1</v>
      </c>
      <c r="I2295" s="5">
        <v>268.05882352941177</v>
      </c>
      <c r="J2295" s="5">
        <f t="shared" si="35"/>
        <v>268.05882352941177</v>
      </c>
      <c r="K2295" s="6">
        <v>97877</v>
      </c>
      <c r="L2295" s="6" t="s">
        <v>13</v>
      </c>
      <c r="M2295" s="6" t="s">
        <v>14</v>
      </c>
      <c r="N2295" t="s">
        <v>35</v>
      </c>
      <c r="O2295" t="s">
        <v>18</v>
      </c>
    </row>
    <row r="2296" spans="1:15" x14ac:dyDescent="0.45">
      <c r="A2296">
        <v>68425154</v>
      </c>
      <c r="B2296" s="4">
        <v>43868</v>
      </c>
      <c r="C2296">
        <v>8654198</v>
      </c>
      <c r="D2296">
        <v>11341</v>
      </c>
      <c r="E2296" t="s">
        <v>185</v>
      </c>
      <c r="F2296" t="s">
        <v>150</v>
      </c>
      <c r="G2296" t="s">
        <v>154</v>
      </c>
      <c r="H2296">
        <v>3</v>
      </c>
      <c r="I2296" s="5">
        <v>63.857142857142854</v>
      </c>
      <c r="J2296" s="5">
        <f t="shared" si="35"/>
        <v>191.57142857142856</v>
      </c>
      <c r="K2296" s="6">
        <v>39164</v>
      </c>
      <c r="L2296" s="6" t="s">
        <v>21</v>
      </c>
      <c r="M2296" s="6" t="s">
        <v>33</v>
      </c>
      <c r="N2296" t="s">
        <v>17</v>
      </c>
      <c r="O2296" t="s">
        <v>18</v>
      </c>
    </row>
    <row r="2297" spans="1:15" x14ac:dyDescent="0.45">
      <c r="A2297">
        <v>68425154</v>
      </c>
      <c r="B2297" s="4">
        <v>43868</v>
      </c>
      <c r="C2297">
        <v>8654198</v>
      </c>
      <c r="D2297">
        <v>12735</v>
      </c>
      <c r="E2297" t="s">
        <v>231</v>
      </c>
      <c r="F2297" t="s">
        <v>151</v>
      </c>
      <c r="G2297" t="s">
        <v>155</v>
      </c>
      <c r="H2297">
        <v>2</v>
      </c>
      <c r="I2297" s="5">
        <v>268.05882352941177</v>
      </c>
      <c r="J2297" s="5">
        <f t="shared" si="35"/>
        <v>536.11764705882354</v>
      </c>
      <c r="K2297" s="6">
        <v>39164</v>
      </c>
      <c r="L2297" s="6" t="s">
        <v>21</v>
      </c>
      <c r="M2297" s="6" t="s">
        <v>33</v>
      </c>
      <c r="N2297" t="s">
        <v>17</v>
      </c>
      <c r="O2297" t="s">
        <v>18</v>
      </c>
    </row>
    <row r="2298" spans="1:15" x14ac:dyDescent="0.45">
      <c r="A2298">
        <v>68425154</v>
      </c>
      <c r="B2298" s="4">
        <v>43868</v>
      </c>
      <c r="C2298">
        <v>8654198</v>
      </c>
      <c r="D2298">
        <v>12058</v>
      </c>
      <c r="E2298" t="s">
        <v>210</v>
      </c>
      <c r="F2298" t="s">
        <v>151</v>
      </c>
      <c r="G2298" t="s">
        <v>155</v>
      </c>
      <c r="H2298">
        <v>3</v>
      </c>
      <c r="I2298" s="5">
        <v>267.218487394958</v>
      </c>
      <c r="J2298" s="5">
        <f t="shared" si="35"/>
        <v>801.65546218487407</v>
      </c>
      <c r="K2298" s="6">
        <v>39164</v>
      </c>
      <c r="L2298" s="6" t="s">
        <v>21</v>
      </c>
      <c r="M2298" s="6" t="s">
        <v>33</v>
      </c>
      <c r="N2298" t="s">
        <v>17</v>
      </c>
      <c r="O2298" t="s">
        <v>18</v>
      </c>
    </row>
    <row r="2299" spans="1:15" x14ac:dyDescent="0.45">
      <c r="A2299">
        <v>70001384</v>
      </c>
      <c r="B2299" s="4">
        <v>43868</v>
      </c>
      <c r="C2299">
        <v>3678774</v>
      </c>
      <c r="D2299">
        <v>13791</v>
      </c>
      <c r="E2299" t="s">
        <v>179</v>
      </c>
      <c r="F2299" t="s">
        <v>152</v>
      </c>
      <c r="G2299" t="s">
        <v>155</v>
      </c>
      <c r="H2299">
        <v>2</v>
      </c>
      <c r="I2299" s="5">
        <v>125.20168067226892</v>
      </c>
      <c r="J2299" s="5">
        <f t="shared" si="35"/>
        <v>250.40336134453784</v>
      </c>
      <c r="K2299" s="6">
        <v>97877</v>
      </c>
      <c r="L2299" s="6" t="s">
        <v>13</v>
      </c>
      <c r="M2299" s="6" t="s">
        <v>14</v>
      </c>
      <c r="N2299" t="s">
        <v>35</v>
      </c>
      <c r="O2299" t="s">
        <v>18</v>
      </c>
    </row>
    <row r="2300" spans="1:15" x14ac:dyDescent="0.45">
      <c r="A2300">
        <v>33922922</v>
      </c>
      <c r="B2300" s="4">
        <v>43868</v>
      </c>
      <c r="C2300">
        <v>6598385</v>
      </c>
      <c r="D2300">
        <v>10828</v>
      </c>
      <c r="E2300" t="s">
        <v>190</v>
      </c>
      <c r="F2300" t="s">
        <v>174</v>
      </c>
      <c r="G2300" t="s">
        <v>154</v>
      </c>
      <c r="H2300">
        <v>2</v>
      </c>
      <c r="I2300" s="5">
        <v>136.96638655462186</v>
      </c>
      <c r="J2300" s="5">
        <f t="shared" si="35"/>
        <v>273.93277310924373</v>
      </c>
      <c r="K2300" s="6">
        <v>99444</v>
      </c>
      <c r="L2300" s="6" t="s">
        <v>21</v>
      </c>
      <c r="M2300" s="6" t="s">
        <v>22</v>
      </c>
      <c r="N2300" t="s">
        <v>35</v>
      </c>
      <c r="O2300" t="s">
        <v>16</v>
      </c>
    </row>
    <row r="2301" spans="1:15" x14ac:dyDescent="0.45">
      <c r="A2301">
        <v>33922922</v>
      </c>
      <c r="B2301" s="4">
        <v>43868</v>
      </c>
      <c r="C2301">
        <v>6598385</v>
      </c>
      <c r="D2301">
        <v>10181</v>
      </c>
      <c r="E2301" t="s">
        <v>189</v>
      </c>
      <c r="F2301" t="s">
        <v>174</v>
      </c>
      <c r="G2301" t="s">
        <v>154</v>
      </c>
      <c r="H2301">
        <v>3</v>
      </c>
      <c r="I2301" s="5">
        <v>134.44537815126051</v>
      </c>
      <c r="J2301" s="5">
        <f t="shared" si="35"/>
        <v>403.33613445378154</v>
      </c>
      <c r="K2301" s="6">
        <v>99444</v>
      </c>
      <c r="L2301" s="6" t="s">
        <v>21</v>
      </c>
      <c r="M2301" s="6" t="s">
        <v>22</v>
      </c>
      <c r="N2301" t="s">
        <v>35</v>
      </c>
      <c r="O2301" t="s">
        <v>16</v>
      </c>
    </row>
    <row r="2302" spans="1:15" x14ac:dyDescent="0.45">
      <c r="A2302">
        <v>70001384</v>
      </c>
      <c r="B2302" s="4">
        <v>43868</v>
      </c>
      <c r="C2302">
        <v>3678774</v>
      </c>
      <c r="D2302">
        <v>11310</v>
      </c>
      <c r="E2302" t="s">
        <v>211</v>
      </c>
      <c r="F2302" t="s">
        <v>150</v>
      </c>
      <c r="G2302" t="s">
        <v>154</v>
      </c>
      <c r="H2302">
        <v>3</v>
      </c>
      <c r="I2302" s="5">
        <v>71.420168067226896</v>
      </c>
      <c r="J2302" s="5">
        <f t="shared" si="35"/>
        <v>214.2605042016807</v>
      </c>
      <c r="K2302" s="6">
        <v>97877</v>
      </c>
      <c r="L2302" s="6" t="s">
        <v>13</v>
      </c>
      <c r="M2302" s="6" t="s">
        <v>14</v>
      </c>
      <c r="N2302" t="s">
        <v>35</v>
      </c>
      <c r="O2302" t="s">
        <v>18</v>
      </c>
    </row>
    <row r="2303" spans="1:15" x14ac:dyDescent="0.45">
      <c r="A2303">
        <v>70001384</v>
      </c>
      <c r="B2303" s="4">
        <v>43868</v>
      </c>
      <c r="C2303">
        <v>3678774</v>
      </c>
      <c r="D2303">
        <v>11175</v>
      </c>
      <c r="E2303" t="s">
        <v>229</v>
      </c>
      <c r="F2303" t="s">
        <v>150</v>
      </c>
      <c r="G2303" t="s">
        <v>155</v>
      </c>
      <c r="H2303">
        <v>2</v>
      </c>
      <c r="I2303" s="5">
        <v>71.420168067226896</v>
      </c>
      <c r="J2303" s="5">
        <f t="shared" si="35"/>
        <v>142.84033613445379</v>
      </c>
      <c r="K2303" s="6">
        <v>97877</v>
      </c>
      <c r="L2303" s="6" t="s">
        <v>13</v>
      </c>
      <c r="M2303" s="6" t="s">
        <v>14</v>
      </c>
      <c r="N2303" t="s">
        <v>35</v>
      </c>
      <c r="O2303" t="s">
        <v>18</v>
      </c>
    </row>
    <row r="2304" spans="1:15" x14ac:dyDescent="0.45">
      <c r="A2304">
        <v>90492800</v>
      </c>
      <c r="B2304" s="4">
        <v>43867</v>
      </c>
      <c r="C2304">
        <v>9615541</v>
      </c>
      <c r="D2304">
        <v>13791</v>
      </c>
      <c r="E2304" t="s">
        <v>179</v>
      </c>
      <c r="F2304" t="s">
        <v>152</v>
      </c>
      <c r="G2304" t="s">
        <v>155</v>
      </c>
      <c r="H2304">
        <v>2</v>
      </c>
      <c r="I2304" s="5">
        <v>125.20168067226892</v>
      </c>
      <c r="J2304" s="5">
        <f t="shared" si="35"/>
        <v>250.40336134453784</v>
      </c>
      <c r="K2304" s="6" t="s">
        <v>113</v>
      </c>
      <c r="L2304" s="6" t="s">
        <v>21</v>
      </c>
      <c r="M2304" s="6" t="s">
        <v>25</v>
      </c>
      <c r="N2304" t="s">
        <v>32</v>
      </c>
      <c r="O2304" t="s">
        <v>30</v>
      </c>
    </row>
    <row r="2305" spans="1:15" x14ac:dyDescent="0.45">
      <c r="A2305">
        <v>66006115</v>
      </c>
      <c r="B2305" s="4">
        <v>43867</v>
      </c>
      <c r="C2305">
        <v>3215151</v>
      </c>
      <c r="D2305">
        <v>10722</v>
      </c>
      <c r="E2305" t="s">
        <v>192</v>
      </c>
      <c r="F2305" t="s">
        <v>174</v>
      </c>
      <c r="G2305" t="s">
        <v>154</v>
      </c>
      <c r="H2305">
        <v>2</v>
      </c>
      <c r="I2305" s="5">
        <v>136.96638655462186</v>
      </c>
      <c r="J2305" s="5">
        <f t="shared" si="35"/>
        <v>273.93277310924373</v>
      </c>
      <c r="K2305" s="6">
        <v>31552</v>
      </c>
      <c r="L2305" s="6" t="s">
        <v>19</v>
      </c>
      <c r="M2305" s="6" t="s">
        <v>20</v>
      </c>
      <c r="N2305" t="s">
        <v>23</v>
      </c>
      <c r="O2305" t="s">
        <v>18</v>
      </c>
    </row>
    <row r="2306" spans="1:15" x14ac:dyDescent="0.45">
      <c r="A2306">
        <v>66006115</v>
      </c>
      <c r="B2306" s="4">
        <v>43867</v>
      </c>
      <c r="C2306">
        <v>3215151</v>
      </c>
      <c r="D2306">
        <v>11518</v>
      </c>
      <c r="E2306" t="s">
        <v>216</v>
      </c>
      <c r="F2306" t="s">
        <v>150</v>
      </c>
      <c r="G2306" t="s">
        <v>154</v>
      </c>
      <c r="H2306">
        <v>2</v>
      </c>
      <c r="I2306" s="5">
        <v>63.016806722689076</v>
      </c>
      <c r="J2306" s="5">
        <f t="shared" ref="J2306:J2369" si="36">H2306*I2306</f>
        <v>126.03361344537815</v>
      </c>
      <c r="K2306" s="6">
        <v>31552</v>
      </c>
      <c r="L2306" s="6" t="s">
        <v>19</v>
      </c>
      <c r="M2306" s="6" t="s">
        <v>20</v>
      </c>
      <c r="N2306" t="s">
        <v>23</v>
      </c>
      <c r="O2306" t="s">
        <v>18</v>
      </c>
    </row>
    <row r="2307" spans="1:15" x14ac:dyDescent="0.45">
      <c r="A2307">
        <v>66006115</v>
      </c>
      <c r="B2307" s="4">
        <v>43867</v>
      </c>
      <c r="C2307">
        <v>3215151</v>
      </c>
      <c r="D2307">
        <v>12899</v>
      </c>
      <c r="E2307" t="s">
        <v>177</v>
      </c>
      <c r="F2307" t="s">
        <v>151</v>
      </c>
      <c r="G2307" t="s">
        <v>155</v>
      </c>
      <c r="H2307">
        <v>2</v>
      </c>
      <c r="I2307" s="5">
        <v>268.05882352941177</v>
      </c>
      <c r="J2307" s="5">
        <f t="shared" si="36"/>
        <v>536.11764705882354</v>
      </c>
      <c r="K2307" s="6">
        <v>31552</v>
      </c>
      <c r="L2307" s="6" t="s">
        <v>19</v>
      </c>
      <c r="M2307" s="6" t="s">
        <v>20</v>
      </c>
      <c r="N2307" t="s">
        <v>23</v>
      </c>
      <c r="O2307" t="s">
        <v>18</v>
      </c>
    </row>
    <row r="2308" spans="1:15" x14ac:dyDescent="0.45">
      <c r="A2308">
        <v>29397587</v>
      </c>
      <c r="B2308" s="4">
        <v>43866</v>
      </c>
      <c r="C2308">
        <v>8856009</v>
      </c>
      <c r="D2308">
        <v>11777</v>
      </c>
      <c r="E2308" t="s">
        <v>175</v>
      </c>
      <c r="F2308" t="s">
        <v>150</v>
      </c>
      <c r="G2308" t="s">
        <v>154</v>
      </c>
      <c r="H2308">
        <v>3</v>
      </c>
      <c r="I2308" s="5">
        <v>63.016806722689076</v>
      </c>
      <c r="J2308" s="5">
        <f t="shared" si="36"/>
        <v>189.05042016806723</v>
      </c>
      <c r="K2308" s="6">
        <v>16359</v>
      </c>
      <c r="L2308" s="6" t="s">
        <v>21</v>
      </c>
      <c r="M2308" s="6" t="s">
        <v>31</v>
      </c>
      <c r="N2308" t="s">
        <v>23</v>
      </c>
      <c r="O2308" t="s">
        <v>16</v>
      </c>
    </row>
    <row r="2309" spans="1:15" x14ac:dyDescent="0.45">
      <c r="A2309">
        <v>29397587</v>
      </c>
      <c r="B2309" s="4">
        <v>43866</v>
      </c>
      <c r="C2309">
        <v>8856009</v>
      </c>
      <c r="D2309">
        <v>11036</v>
      </c>
      <c r="E2309" t="s">
        <v>227</v>
      </c>
      <c r="F2309" t="s">
        <v>150</v>
      </c>
      <c r="G2309" t="s">
        <v>155</v>
      </c>
      <c r="H2309">
        <v>2</v>
      </c>
      <c r="I2309" s="5">
        <v>68.058823529411768</v>
      </c>
      <c r="J2309" s="5">
        <f t="shared" si="36"/>
        <v>136.11764705882354</v>
      </c>
      <c r="K2309" s="6">
        <v>16359</v>
      </c>
      <c r="L2309" s="6" t="s">
        <v>21</v>
      </c>
      <c r="M2309" s="6" t="s">
        <v>31</v>
      </c>
      <c r="N2309" t="s">
        <v>23</v>
      </c>
      <c r="O2309" t="s">
        <v>16</v>
      </c>
    </row>
    <row r="2310" spans="1:15" x14ac:dyDescent="0.45">
      <c r="A2310">
        <v>16707646</v>
      </c>
      <c r="B2310" s="4">
        <v>43866</v>
      </c>
      <c r="C2310">
        <v>2770301</v>
      </c>
      <c r="D2310">
        <v>12551</v>
      </c>
      <c r="E2310" t="s">
        <v>217</v>
      </c>
      <c r="F2310" t="s">
        <v>151</v>
      </c>
      <c r="G2310" t="s">
        <v>154</v>
      </c>
      <c r="H2310">
        <v>3</v>
      </c>
      <c r="I2310" s="5">
        <v>259.65546218487395</v>
      </c>
      <c r="J2310" s="5">
        <f t="shared" si="36"/>
        <v>778.96638655462186</v>
      </c>
      <c r="K2310" s="6" t="s">
        <v>88</v>
      </c>
      <c r="L2310" s="6" t="s">
        <v>21</v>
      </c>
      <c r="M2310" s="6" t="s">
        <v>25</v>
      </c>
      <c r="N2310" t="s">
        <v>15</v>
      </c>
      <c r="O2310" t="s">
        <v>16</v>
      </c>
    </row>
    <row r="2311" spans="1:15" x14ac:dyDescent="0.45">
      <c r="A2311">
        <v>15076386</v>
      </c>
      <c r="B2311" s="4">
        <v>43866</v>
      </c>
      <c r="C2311">
        <v>5922112</v>
      </c>
      <c r="D2311">
        <v>10381</v>
      </c>
      <c r="E2311" t="s">
        <v>205</v>
      </c>
      <c r="F2311" t="s">
        <v>174</v>
      </c>
      <c r="G2311" t="s">
        <v>155</v>
      </c>
      <c r="H2311">
        <v>2</v>
      </c>
      <c r="I2311" s="5">
        <v>132.76470588235296</v>
      </c>
      <c r="J2311" s="5">
        <f t="shared" si="36"/>
        <v>265.52941176470591</v>
      </c>
      <c r="K2311" s="6">
        <v>20038</v>
      </c>
      <c r="L2311" s="6" t="s">
        <v>19</v>
      </c>
      <c r="M2311" s="6" t="s">
        <v>47</v>
      </c>
      <c r="N2311" t="s">
        <v>35</v>
      </c>
      <c r="O2311" t="s">
        <v>16</v>
      </c>
    </row>
    <row r="2312" spans="1:15" x14ac:dyDescent="0.45">
      <c r="A2312">
        <v>52768767</v>
      </c>
      <c r="B2312" s="4">
        <v>43865</v>
      </c>
      <c r="C2312">
        <v>6787533</v>
      </c>
      <c r="D2312">
        <v>11175</v>
      </c>
      <c r="E2312" t="s">
        <v>229</v>
      </c>
      <c r="F2312" t="s">
        <v>150</v>
      </c>
      <c r="G2312" t="s">
        <v>155</v>
      </c>
      <c r="H2312">
        <v>3</v>
      </c>
      <c r="I2312" s="5">
        <v>71.420168067226896</v>
      </c>
      <c r="J2312" s="5">
        <f t="shared" si="36"/>
        <v>214.2605042016807</v>
      </c>
      <c r="K2312" s="6">
        <v>16727</v>
      </c>
      <c r="L2312" s="6" t="s">
        <v>21</v>
      </c>
      <c r="M2312" s="6" t="s">
        <v>31</v>
      </c>
      <c r="N2312" t="s">
        <v>17</v>
      </c>
      <c r="O2312" t="s">
        <v>16</v>
      </c>
    </row>
    <row r="2313" spans="1:15" x14ac:dyDescent="0.45">
      <c r="A2313">
        <v>52768767</v>
      </c>
      <c r="B2313" s="4">
        <v>43865</v>
      </c>
      <c r="C2313">
        <v>6787533</v>
      </c>
      <c r="D2313">
        <v>13394</v>
      </c>
      <c r="E2313" t="s">
        <v>214</v>
      </c>
      <c r="F2313" t="s">
        <v>152</v>
      </c>
      <c r="G2313" t="s">
        <v>154</v>
      </c>
      <c r="H2313">
        <v>3</v>
      </c>
      <c r="I2313" s="5">
        <v>123.52100840336136</v>
      </c>
      <c r="J2313" s="5">
        <f t="shared" si="36"/>
        <v>370.56302521008411</v>
      </c>
      <c r="K2313" s="6">
        <v>16727</v>
      </c>
      <c r="L2313" s="6" t="s">
        <v>21</v>
      </c>
      <c r="M2313" s="6" t="s">
        <v>31</v>
      </c>
      <c r="N2313" t="s">
        <v>17</v>
      </c>
      <c r="O2313" t="s">
        <v>16</v>
      </c>
    </row>
    <row r="2314" spans="1:15" x14ac:dyDescent="0.45">
      <c r="A2314">
        <v>52768767</v>
      </c>
      <c r="B2314" s="4">
        <v>43865</v>
      </c>
      <c r="C2314">
        <v>6787533</v>
      </c>
      <c r="D2314">
        <v>13302</v>
      </c>
      <c r="E2314" t="s">
        <v>203</v>
      </c>
      <c r="F2314" t="s">
        <v>152</v>
      </c>
      <c r="G2314" t="s">
        <v>155</v>
      </c>
      <c r="H2314">
        <v>3</v>
      </c>
      <c r="I2314" s="5">
        <v>121.00000000000001</v>
      </c>
      <c r="J2314" s="5">
        <f t="shared" si="36"/>
        <v>363.00000000000006</v>
      </c>
      <c r="K2314" s="6">
        <v>16727</v>
      </c>
      <c r="L2314" s="6" t="s">
        <v>21</v>
      </c>
      <c r="M2314" s="6" t="s">
        <v>31</v>
      </c>
      <c r="N2314" t="s">
        <v>17</v>
      </c>
      <c r="O2314" t="s">
        <v>16</v>
      </c>
    </row>
    <row r="2315" spans="1:15" x14ac:dyDescent="0.45">
      <c r="A2315">
        <v>36024076</v>
      </c>
      <c r="B2315" s="4">
        <v>43865</v>
      </c>
      <c r="C2315">
        <v>9576516</v>
      </c>
      <c r="D2315">
        <v>10722</v>
      </c>
      <c r="E2315" t="s">
        <v>192</v>
      </c>
      <c r="F2315" t="s">
        <v>174</v>
      </c>
      <c r="G2315" t="s">
        <v>154</v>
      </c>
      <c r="H2315">
        <v>2</v>
      </c>
      <c r="I2315" s="5">
        <v>136.96638655462186</v>
      </c>
      <c r="J2315" s="5">
        <f t="shared" si="36"/>
        <v>273.93277310924373</v>
      </c>
      <c r="K2315" s="6">
        <v>44135</v>
      </c>
      <c r="L2315" s="6" t="s">
        <v>28</v>
      </c>
      <c r="M2315" s="6" t="s">
        <v>29</v>
      </c>
      <c r="N2315" t="s">
        <v>32</v>
      </c>
      <c r="O2315" t="s">
        <v>16</v>
      </c>
    </row>
    <row r="2316" spans="1:15" x14ac:dyDescent="0.45">
      <c r="A2316">
        <v>36024076</v>
      </c>
      <c r="B2316" s="4">
        <v>43865</v>
      </c>
      <c r="C2316">
        <v>9576516</v>
      </c>
      <c r="D2316">
        <v>12551</v>
      </c>
      <c r="E2316" t="s">
        <v>217</v>
      </c>
      <c r="F2316" t="s">
        <v>151</v>
      </c>
      <c r="G2316" t="s">
        <v>154</v>
      </c>
      <c r="H2316">
        <v>3</v>
      </c>
      <c r="I2316" s="5">
        <v>259.65546218487395</v>
      </c>
      <c r="J2316" s="5">
        <f t="shared" si="36"/>
        <v>778.96638655462186</v>
      </c>
      <c r="K2316" s="6">
        <v>44135</v>
      </c>
      <c r="L2316" s="6" t="s">
        <v>28</v>
      </c>
      <c r="M2316" s="6" t="s">
        <v>29</v>
      </c>
      <c r="N2316" t="s">
        <v>32</v>
      </c>
      <c r="O2316" t="s">
        <v>16</v>
      </c>
    </row>
    <row r="2317" spans="1:15" x14ac:dyDescent="0.45">
      <c r="A2317">
        <v>36024076</v>
      </c>
      <c r="B2317" s="4">
        <v>43865</v>
      </c>
      <c r="C2317">
        <v>9576516</v>
      </c>
      <c r="D2317">
        <v>13791</v>
      </c>
      <c r="E2317" t="s">
        <v>179</v>
      </c>
      <c r="F2317" t="s">
        <v>152</v>
      </c>
      <c r="G2317" t="s">
        <v>155</v>
      </c>
      <c r="H2317">
        <v>2</v>
      </c>
      <c r="I2317" s="5">
        <v>125.20168067226892</v>
      </c>
      <c r="J2317" s="5">
        <f t="shared" si="36"/>
        <v>250.40336134453784</v>
      </c>
      <c r="K2317" s="6">
        <v>44135</v>
      </c>
      <c r="L2317" s="6" t="s">
        <v>28</v>
      </c>
      <c r="M2317" s="6" t="s">
        <v>29</v>
      </c>
      <c r="N2317" t="s">
        <v>32</v>
      </c>
      <c r="O2317" t="s">
        <v>16</v>
      </c>
    </row>
    <row r="2318" spans="1:15" x14ac:dyDescent="0.45">
      <c r="A2318">
        <v>32248802</v>
      </c>
      <c r="B2318" s="4">
        <v>43865</v>
      </c>
      <c r="C2318">
        <v>2245823</v>
      </c>
      <c r="D2318">
        <v>12899</v>
      </c>
      <c r="E2318" t="s">
        <v>177</v>
      </c>
      <c r="F2318" t="s">
        <v>151</v>
      </c>
      <c r="G2318" t="s">
        <v>155</v>
      </c>
      <c r="H2318">
        <v>3</v>
      </c>
      <c r="I2318" s="5">
        <v>268.05882352941177</v>
      </c>
      <c r="J2318" s="5">
        <f t="shared" si="36"/>
        <v>804.17647058823536</v>
      </c>
      <c r="K2318" s="6">
        <v>19089</v>
      </c>
      <c r="L2318" s="6" t="s">
        <v>19</v>
      </c>
      <c r="M2318" s="6" t="s">
        <v>47</v>
      </c>
      <c r="N2318" t="s">
        <v>32</v>
      </c>
      <c r="O2318" t="s">
        <v>16</v>
      </c>
    </row>
    <row r="2319" spans="1:15" x14ac:dyDescent="0.45">
      <c r="A2319">
        <v>55931635</v>
      </c>
      <c r="B2319" s="4">
        <v>43864</v>
      </c>
      <c r="C2319">
        <v>7550763</v>
      </c>
      <c r="D2319">
        <v>10198</v>
      </c>
      <c r="E2319" t="s">
        <v>222</v>
      </c>
      <c r="F2319" t="s">
        <v>174</v>
      </c>
      <c r="G2319" t="s">
        <v>155</v>
      </c>
      <c r="H2319">
        <v>3</v>
      </c>
      <c r="I2319" s="5">
        <v>130.24369747899161</v>
      </c>
      <c r="J2319" s="5">
        <f t="shared" si="36"/>
        <v>390.73109243697479</v>
      </c>
      <c r="K2319" s="6">
        <v>38855</v>
      </c>
      <c r="L2319" s="6" t="s">
        <v>21</v>
      </c>
      <c r="M2319" s="6" t="s">
        <v>33</v>
      </c>
      <c r="N2319" t="s">
        <v>32</v>
      </c>
      <c r="O2319" t="s">
        <v>16</v>
      </c>
    </row>
    <row r="2320" spans="1:15" x14ac:dyDescent="0.45">
      <c r="A2320">
        <v>53026729</v>
      </c>
      <c r="B2320" s="4">
        <v>43864</v>
      </c>
      <c r="C2320">
        <v>8340251</v>
      </c>
      <c r="D2320">
        <v>11341</v>
      </c>
      <c r="E2320" t="s">
        <v>185</v>
      </c>
      <c r="F2320" t="s">
        <v>150</v>
      </c>
      <c r="G2320" t="s">
        <v>154</v>
      </c>
      <c r="H2320">
        <v>2</v>
      </c>
      <c r="I2320" s="5">
        <v>63.857142857142854</v>
      </c>
      <c r="J2320" s="5">
        <f t="shared" si="36"/>
        <v>127.71428571428571</v>
      </c>
      <c r="K2320" s="6" t="s">
        <v>85</v>
      </c>
      <c r="L2320" s="6" t="s">
        <v>21</v>
      </c>
      <c r="M2320" s="6" t="s">
        <v>22</v>
      </c>
      <c r="N2320" t="s">
        <v>23</v>
      </c>
      <c r="O2320" t="s">
        <v>16</v>
      </c>
    </row>
    <row r="2321" spans="1:15" x14ac:dyDescent="0.45">
      <c r="A2321">
        <v>86420816</v>
      </c>
      <c r="B2321" s="4">
        <v>43863</v>
      </c>
      <c r="C2321">
        <v>3024643</v>
      </c>
      <c r="D2321">
        <v>12149</v>
      </c>
      <c r="E2321" t="s">
        <v>232</v>
      </c>
      <c r="F2321" t="s">
        <v>151</v>
      </c>
      <c r="G2321" t="s">
        <v>155</v>
      </c>
      <c r="H2321">
        <v>1</v>
      </c>
      <c r="I2321" s="5">
        <v>264.69747899159665</v>
      </c>
      <c r="J2321" s="5">
        <f t="shared" si="36"/>
        <v>264.69747899159665</v>
      </c>
      <c r="K2321" s="6">
        <v>75305</v>
      </c>
      <c r="L2321" s="6" t="s">
        <v>13</v>
      </c>
      <c r="M2321" s="6" t="s">
        <v>14</v>
      </c>
      <c r="N2321" t="s">
        <v>23</v>
      </c>
      <c r="O2321" t="s">
        <v>18</v>
      </c>
    </row>
    <row r="2322" spans="1:15" x14ac:dyDescent="0.45">
      <c r="A2322">
        <v>86420816</v>
      </c>
      <c r="B2322" s="4">
        <v>43863</v>
      </c>
      <c r="C2322">
        <v>3024643</v>
      </c>
      <c r="D2322">
        <v>12430</v>
      </c>
      <c r="E2322" t="s">
        <v>186</v>
      </c>
      <c r="F2322" t="s">
        <v>151</v>
      </c>
      <c r="G2322" t="s">
        <v>155</v>
      </c>
      <c r="H2322">
        <v>2</v>
      </c>
      <c r="I2322" s="5">
        <v>256.29411764705884</v>
      </c>
      <c r="J2322" s="5">
        <f t="shared" si="36"/>
        <v>512.58823529411768</v>
      </c>
      <c r="K2322" s="6">
        <v>75305</v>
      </c>
      <c r="L2322" s="6" t="s">
        <v>13</v>
      </c>
      <c r="M2322" s="6" t="s">
        <v>14</v>
      </c>
      <c r="N2322" t="s">
        <v>23</v>
      </c>
      <c r="O2322" t="s">
        <v>18</v>
      </c>
    </row>
    <row r="2323" spans="1:15" x14ac:dyDescent="0.45">
      <c r="A2323">
        <v>86420816</v>
      </c>
      <c r="B2323" s="4">
        <v>43863</v>
      </c>
      <c r="C2323">
        <v>3024643</v>
      </c>
      <c r="D2323">
        <v>11081</v>
      </c>
      <c r="E2323" t="s">
        <v>218</v>
      </c>
      <c r="F2323" t="s">
        <v>150</v>
      </c>
      <c r="G2323" t="s">
        <v>155</v>
      </c>
      <c r="H2323">
        <v>3</v>
      </c>
      <c r="I2323" s="5">
        <v>70.579831932773104</v>
      </c>
      <c r="J2323" s="5">
        <f t="shared" si="36"/>
        <v>211.7394957983193</v>
      </c>
      <c r="K2323" s="6">
        <v>75305</v>
      </c>
      <c r="L2323" s="6" t="s">
        <v>13</v>
      </c>
      <c r="M2323" s="6" t="s">
        <v>14</v>
      </c>
      <c r="N2323" t="s">
        <v>23</v>
      </c>
      <c r="O2323" t="s">
        <v>18</v>
      </c>
    </row>
    <row r="2324" spans="1:15" x14ac:dyDescent="0.45">
      <c r="A2324">
        <v>21751977</v>
      </c>
      <c r="B2324" s="4">
        <v>43863</v>
      </c>
      <c r="C2324">
        <v>8382729</v>
      </c>
      <c r="D2324">
        <v>12086</v>
      </c>
      <c r="E2324" t="s">
        <v>206</v>
      </c>
      <c r="F2324" t="s">
        <v>151</v>
      </c>
      <c r="G2324" t="s">
        <v>154</v>
      </c>
      <c r="H2324">
        <v>3</v>
      </c>
      <c r="I2324" s="5">
        <v>248.73109243697482</v>
      </c>
      <c r="J2324" s="5">
        <f t="shared" si="36"/>
        <v>746.19327731092449</v>
      </c>
      <c r="K2324" s="6" t="s">
        <v>54</v>
      </c>
      <c r="L2324" s="6" t="s">
        <v>21</v>
      </c>
      <c r="M2324" s="6" t="s">
        <v>31</v>
      </c>
      <c r="N2324" t="s">
        <v>32</v>
      </c>
      <c r="O2324" t="s">
        <v>16</v>
      </c>
    </row>
    <row r="2325" spans="1:15" x14ac:dyDescent="0.45">
      <c r="A2325">
        <v>15242342</v>
      </c>
      <c r="B2325" s="4">
        <v>43863</v>
      </c>
      <c r="C2325">
        <v>8987248</v>
      </c>
      <c r="D2325">
        <v>13230</v>
      </c>
      <c r="E2325" t="s">
        <v>207</v>
      </c>
      <c r="F2325" t="s">
        <v>152</v>
      </c>
      <c r="G2325" t="s">
        <v>155</v>
      </c>
      <c r="H2325">
        <v>3</v>
      </c>
      <c r="I2325" s="5">
        <v>112.5966386554622</v>
      </c>
      <c r="J2325" s="5">
        <f t="shared" si="36"/>
        <v>337.78991596638662</v>
      </c>
      <c r="K2325" s="6">
        <v>34513</v>
      </c>
      <c r="L2325" s="6" t="s">
        <v>28</v>
      </c>
      <c r="M2325" s="6" t="s">
        <v>39</v>
      </c>
      <c r="N2325" t="s">
        <v>32</v>
      </c>
      <c r="O2325" t="s">
        <v>16</v>
      </c>
    </row>
    <row r="2326" spans="1:15" x14ac:dyDescent="0.45">
      <c r="A2326">
        <v>15242342</v>
      </c>
      <c r="B2326" s="4">
        <v>43863</v>
      </c>
      <c r="C2326">
        <v>8987248</v>
      </c>
      <c r="D2326">
        <v>13685</v>
      </c>
      <c r="E2326" t="s">
        <v>181</v>
      </c>
      <c r="F2326" t="s">
        <v>152</v>
      </c>
      <c r="G2326" t="s">
        <v>155</v>
      </c>
      <c r="H2326">
        <v>3</v>
      </c>
      <c r="I2326" s="5">
        <v>122.68067226890757</v>
      </c>
      <c r="J2326" s="5">
        <f t="shared" si="36"/>
        <v>368.0420168067227</v>
      </c>
      <c r="K2326" s="6">
        <v>34513</v>
      </c>
      <c r="L2326" s="6" t="s">
        <v>28</v>
      </c>
      <c r="M2326" s="6" t="s">
        <v>39</v>
      </c>
      <c r="N2326" t="s">
        <v>32</v>
      </c>
      <c r="O2326" t="s">
        <v>16</v>
      </c>
    </row>
    <row r="2327" spans="1:15" x14ac:dyDescent="0.45">
      <c r="A2327">
        <v>15242342</v>
      </c>
      <c r="B2327" s="4">
        <v>43863</v>
      </c>
      <c r="C2327">
        <v>8987248</v>
      </c>
      <c r="D2327">
        <v>13791</v>
      </c>
      <c r="E2327" t="s">
        <v>179</v>
      </c>
      <c r="F2327" t="s">
        <v>152</v>
      </c>
      <c r="G2327" t="s">
        <v>155</v>
      </c>
      <c r="H2327">
        <v>3</v>
      </c>
      <c r="I2327" s="5">
        <v>125.20168067226892</v>
      </c>
      <c r="J2327" s="5">
        <f t="shared" si="36"/>
        <v>375.60504201680675</v>
      </c>
      <c r="K2327" s="6">
        <v>34513</v>
      </c>
      <c r="L2327" s="6" t="s">
        <v>28</v>
      </c>
      <c r="M2327" s="6" t="s">
        <v>39</v>
      </c>
      <c r="N2327" t="s">
        <v>32</v>
      </c>
      <c r="O2327" t="s">
        <v>16</v>
      </c>
    </row>
    <row r="2328" spans="1:15" x14ac:dyDescent="0.45">
      <c r="A2328">
        <v>93151987</v>
      </c>
      <c r="B2328" s="4">
        <v>43862</v>
      </c>
      <c r="C2328">
        <v>3874649</v>
      </c>
      <c r="D2328">
        <v>10381</v>
      </c>
      <c r="E2328" t="s">
        <v>205</v>
      </c>
      <c r="F2328" t="s">
        <v>174</v>
      </c>
      <c r="G2328" t="s">
        <v>155</v>
      </c>
      <c r="H2328">
        <v>3</v>
      </c>
      <c r="I2328" s="5">
        <v>132.76470588235296</v>
      </c>
      <c r="J2328" s="5">
        <f t="shared" si="36"/>
        <v>398.2941176470589</v>
      </c>
      <c r="K2328" s="6">
        <v>24782</v>
      </c>
      <c r="L2328" s="6" t="s">
        <v>19</v>
      </c>
      <c r="M2328" s="6" t="s">
        <v>34</v>
      </c>
      <c r="N2328" t="s">
        <v>17</v>
      </c>
      <c r="O2328" t="s">
        <v>26</v>
      </c>
    </row>
    <row r="2329" spans="1:15" x14ac:dyDescent="0.45">
      <c r="A2329">
        <v>88536270</v>
      </c>
      <c r="B2329" s="4">
        <v>43862</v>
      </c>
      <c r="C2329">
        <v>9426448</v>
      </c>
      <c r="D2329">
        <v>11081</v>
      </c>
      <c r="E2329" t="s">
        <v>218</v>
      </c>
      <c r="F2329" t="s">
        <v>150</v>
      </c>
      <c r="G2329" t="s">
        <v>155</v>
      </c>
      <c r="H2329">
        <v>3</v>
      </c>
      <c r="I2329" s="5">
        <v>70.579831932773104</v>
      </c>
      <c r="J2329" s="5">
        <f t="shared" si="36"/>
        <v>211.7394957983193</v>
      </c>
      <c r="K2329" s="6">
        <v>15936</v>
      </c>
      <c r="L2329" s="6" t="s">
        <v>21</v>
      </c>
      <c r="M2329" s="6" t="s">
        <v>31</v>
      </c>
      <c r="N2329" t="s">
        <v>17</v>
      </c>
      <c r="O2329" t="s">
        <v>30</v>
      </c>
    </row>
    <row r="2330" spans="1:15" x14ac:dyDescent="0.45">
      <c r="A2330">
        <v>88536270</v>
      </c>
      <c r="B2330" s="4">
        <v>43862</v>
      </c>
      <c r="C2330">
        <v>9426448</v>
      </c>
      <c r="D2330">
        <v>11431</v>
      </c>
      <c r="E2330" t="s">
        <v>209</v>
      </c>
      <c r="F2330" t="s">
        <v>150</v>
      </c>
      <c r="G2330" t="s">
        <v>155</v>
      </c>
      <c r="H2330">
        <v>2</v>
      </c>
      <c r="I2330" s="5">
        <v>63.857142857142854</v>
      </c>
      <c r="J2330" s="5">
        <f t="shared" si="36"/>
        <v>127.71428571428571</v>
      </c>
      <c r="K2330" s="6">
        <v>15936</v>
      </c>
      <c r="L2330" s="6" t="s">
        <v>21</v>
      </c>
      <c r="M2330" s="6" t="s">
        <v>31</v>
      </c>
      <c r="N2330" t="s">
        <v>17</v>
      </c>
      <c r="O2330" t="s">
        <v>30</v>
      </c>
    </row>
    <row r="2331" spans="1:15" x14ac:dyDescent="0.45">
      <c r="A2331">
        <v>88536270</v>
      </c>
      <c r="B2331" s="4">
        <v>43862</v>
      </c>
      <c r="C2331">
        <v>9426448</v>
      </c>
      <c r="D2331">
        <v>13320</v>
      </c>
      <c r="E2331" t="s">
        <v>225</v>
      </c>
      <c r="F2331" t="s">
        <v>152</v>
      </c>
      <c r="G2331" t="s">
        <v>154</v>
      </c>
      <c r="H2331">
        <v>3</v>
      </c>
      <c r="I2331" s="5">
        <v>110.07563025210085</v>
      </c>
      <c r="J2331" s="5">
        <f t="shared" si="36"/>
        <v>330.22689075630257</v>
      </c>
      <c r="K2331" s="6">
        <v>15936</v>
      </c>
      <c r="L2331" s="6" t="s">
        <v>21</v>
      </c>
      <c r="M2331" s="6" t="s">
        <v>31</v>
      </c>
      <c r="N2331" t="s">
        <v>17</v>
      </c>
      <c r="O2331" t="s">
        <v>30</v>
      </c>
    </row>
    <row r="2332" spans="1:15" x14ac:dyDescent="0.45">
      <c r="A2332">
        <v>68410690</v>
      </c>
      <c r="B2332" s="4">
        <v>43862</v>
      </c>
      <c r="C2332">
        <v>5891286</v>
      </c>
      <c r="D2332">
        <v>10352</v>
      </c>
      <c r="E2332" t="s">
        <v>199</v>
      </c>
      <c r="F2332" t="s">
        <v>174</v>
      </c>
      <c r="G2332" t="s">
        <v>154</v>
      </c>
      <c r="H2332">
        <v>2</v>
      </c>
      <c r="I2332" s="5">
        <v>127.72268907563027</v>
      </c>
      <c r="J2332" s="5">
        <f t="shared" si="36"/>
        <v>255.44537815126054</v>
      </c>
      <c r="K2332" s="6">
        <v>30827</v>
      </c>
      <c r="L2332" s="6" t="s">
        <v>19</v>
      </c>
      <c r="M2332" s="6" t="s">
        <v>20</v>
      </c>
      <c r="N2332" t="s">
        <v>15</v>
      </c>
      <c r="O2332" t="s">
        <v>18</v>
      </c>
    </row>
    <row r="2333" spans="1:15" x14ac:dyDescent="0.45">
      <c r="A2333">
        <v>68410690</v>
      </c>
      <c r="B2333" s="4">
        <v>43862</v>
      </c>
      <c r="C2333">
        <v>5891286</v>
      </c>
      <c r="D2333">
        <v>13583</v>
      </c>
      <c r="E2333" t="s">
        <v>184</v>
      </c>
      <c r="F2333" t="s">
        <v>152</v>
      </c>
      <c r="G2333" t="s">
        <v>154</v>
      </c>
      <c r="H2333">
        <v>2</v>
      </c>
      <c r="I2333" s="5">
        <v>110.07563025210085</v>
      </c>
      <c r="J2333" s="5">
        <f t="shared" si="36"/>
        <v>220.1512605042017</v>
      </c>
      <c r="K2333" s="6">
        <v>30827</v>
      </c>
      <c r="L2333" s="6" t="s">
        <v>19</v>
      </c>
      <c r="M2333" s="6" t="s">
        <v>20</v>
      </c>
      <c r="N2333" t="s">
        <v>15</v>
      </c>
      <c r="O2333" t="s">
        <v>18</v>
      </c>
    </row>
    <row r="2334" spans="1:15" x14ac:dyDescent="0.45">
      <c r="A2334">
        <v>98675896</v>
      </c>
      <c r="B2334" s="4">
        <v>43862</v>
      </c>
      <c r="C2334">
        <v>9384058</v>
      </c>
      <c r="D2334">
        <v>13685</v>
      </c>
      <c r="E2334" t="s">
        <v>181</v>
      </c>
      <c r="F2334" t="s">
        <v>152</v>
      </c>
      <c r="G2334" t="s">
        <v>155</v>
      </c>
      <c r="H2334">
        <v>3</v>
      </c>
      <c r="I2334" s="5">
        <v>122.68067226890757</v>
      </c>
      <c r="J2334" s="5">
        <f t="shared" si="36"/>
        <v>368.0420168067227</v>
      </c>
      <c r="K2334" s="6">
        <v>75323</v>
      </c>
      <c r="L2334" s="6" t="s">
        <v>13</v>
      </c>
      <c r="M2334" s="6" t="s">
        <v>14</v>
      </c>
      <c r="N2334" t="s">
        <v>23</v>
      </c>
      <c r="O2334" t="s">
        <v>57</v>
      </c>
    </row>
    <row r="2335" spans="1:15" x14ac:dyDescent="0.45">
      <c r="A2335">
        <v>47900847</v>
      </c>
      <c r="B2335" s="4">
        <v>43862</v>
      </c>
      <c r="C2335">
        <v>9505731</v>
      </c>
      <c r="D2335">
        <v>13071</v>
      </c>
      <c r="E2335" t="s">
        <v>180</v>
      </c>
      <c r="F2335" t="s">
        <v>152</v>
      </c>
      <c r="G2335" t="s">
        <v>154</v>
      </c>
      <c r="H2335">
        <v>3</v>
      </c>
      <c r="I2335" s="5">
        <v>122.68067226890757</v>
      </c>
      <c r="J2335" s="5">
        <f t="shared" si="36"/>
        <v>368.0420168067227</v>
      </c>
      <c r="K2335" s="6">
        <v>73547</v>
      </c>
      <c r="L2335" s="6" t="s">
        <v>13</v>
      </c>
      <c r="M2335" s="6" t="s">
        <v>14</v>
      </c>
      <c r="N2335" t="s">
        <v>15</v>
      </c>
      <c r="O2335" t="s">
        <v>16</v>
      </c>
    </row>
    <row r="2336" spans="1:15" x14ac:dyDescent="0.45">
      <c r="A2336">
        <v>76803111</v>
      </c>
      <c r="B2336" s="4">
        <v>43861</v>
      </c>
      <c r="C2336">
        <v>4405910</v>
      </c>
      <c r="D2336">
        <v>12495</v>
      </c>
      <c r="E2336" t="s">
        <v>201</v>
      </c>
      <c r="F2336" t="s">
        <v>151</v>
      </c>
      <c r="G2336" t="s">
        <v>155</v>
      </c>
      <c r="H2336">
        <v>2</v>
      </c>
      <c r="I2336" s="5">
        <v>264.69747899159665</v>
      </c>
      <c r="J2336" s="5">
        <f t="shared" si="36"/>
        <v>529.39495798319331</v>
      </c>
      <c r="K2336" s="6">
        <v>92342</v>
      </c>
      <c r="L2336" s="6" t="s">
        <v>13</v>
      </c>
      <c r="M2336" s="6" t="s">
        <v>27</v>
      </c>
      <c r="N2336" t="s">
        <v>35</v>
      </c>
      <c r="O2336" t="s">
        <v>18</v>
      </c>
    </row>
    <row r="2337" spans="1:15" x14ac:dyDescent="0.45">
      <c r="A2337">
        <v>76803111</v>
      </c>
      <c r="B2337" s="4">
        <v>43861</v>
      </c>
      <c r="C2337">
        <v>4405910</v>
      </c>
      <c r="D2337">
        <v>12551</v>
      </c>
      <c r="E2337" t="s">
        <v>217</v>
      </c>
      <c r="F2337" t="s">
        <v>151</v>
      </c>
      <c r="G2337" t="s">
        <v>154</v>
      </c>
      <c r="H2337">
        <v>2</v>
      </c>
      <c r="I2337" s="5">
        <v>259.65546218487395</v>
      </c>
      <c r="J2337" s="5">
        <f t="shared" si="36"/>
        <v>519.31092436974791</v>
      </c>
      <c r="K2337" s="6">
        <v>92342</v>
      </c>
      <c r="L2337" s="6" t="s">
        <v>13</v>
      </c>
      <c r="M2337" s="6" t="s">
        <v>27</v>
      </c>
      <c r="N2337" t="s">
        <v>35</v>
      </c>
      <c r="O2337" t="s">
        <v>18</v>
      </c>
    </row>
    <row r="2338" spans="1:15" x14ac:dyDescent="0.45">
      <c r="A2338">
        <v>65871586</v>
      </c>
      <c r="B2338" s="4">
        <v>43861</v>
      </c>
      <c r="C2338">
        <v>7532087</v>
      </c>
      <c r="D2338">
        <v>13355</v>
      </c>
      <c r="E2338" t="s">
        <v>224</v>
      </c>
      <c r="F2338" t="s">
        <v>152</v>
      </c>
      <c r="G2338" t="s">
        <v>154</v>
      </c>
      <c r="H2338">
        <v>3</v>
      </c>
      <c r="I2338" s="5">
        <v>123.52100840336136</v>
      </c>
      <c r="J2338" s="5">
        <f t="shared" si="36"/>
        <v>370.56302521008411</v>
      </c>
      <c r="K2338" s="6">
        <v>19395</v>
      </c>
      <c r="L2338" s="6" t="s">
        <v>19</v>
      </c>
      <c r="M2338" s="6" t="s">
        <v>47</v>
      </c>
      <c r="N2338" t="s">
        <v>17</v>
      </c>
      <c r="O2338" t="s">
        <v>18</v>
      </c>
    </row>
    <row r="2339" spans="1:15" x14ac:dyDescent="0.45">
      <c r="A2339">
        <v>41009738</v>
      </c>
      <c r="B2339" s="4">
        <v>43859</v>
      </c>
      <c r="C2339">
        <v>4763733</v>
      </c>
      <c r="D2339">
        <v>13791</v>
      </c>
      <c r="E2339" t="s">
        <v>179</v>
      </c>
      <c r="F2339" t="s">
        <v>152</v>
      </c>
      <c r="G2339" t="s">
        <v>155</v>
      </c>
      <c r="H2339">
        <v>3</v>
      </c>
      <c r="I2339" s="5">
        <v>125.20168067226892</v>
      </c>
      <c r="J2339" s="5">
        <f t="shared" si="36"/>
        <v>375.60504201680675</v>
      </c>
      <c r="K2339" s="6">
        <v>98574</v>
      </c>
      <c r="L2339" s="6" t="s">
        <v>21</v>
      </c>
      <c r="M2339" s="6" t="s">
        <v>22</v>
      </c>
      <c r="N2339" t="s">
        <v>35</v>
      </c>
      <c r="O2339" t="s">
        <v>16</v>
      </c>
    </row>
    <row r="2340" spans="1:15" x14ac:dyDescent="0.45">
      <c r="A2340">
        <v>35346889</v>
      </c>
      <c r="B2340" s="4">
        <v>43859</v>
      </c>
      <c r="C2340">
        <v>5484989</v>
      </c>
      <c r="D2340">
        <v>12058</v>
      </c>
      <c r="E2340" t="s">
        <v>210</v>
      </c>
      <c r="F2340" t="s">
        <v>151</v>
      </c>
      <c r="G2340" t="s">
        <v>155</v>
      </c>
      <c r="H2340">
        <v>2</v>
      </c>
      <c r="I2340" s="5">
        <v>267.218487394958</v>
      </c>
      <c r="J2340" s="5">
        <f t="shared" si="36"/>
        <v>534.43697478991601</v>
      </c>
      <c r="K2340" s="6">
        <v>76726</v>
      </c>
      <c r="L2340" s="6" t="s">
        <v>28</v>
      </c>
      <c r="M2340" s="6" t="s">
        <v>36</v>
      </c>
      <c r="N2340" t="s">
        <v>35</v>
      </c>
      <c r="O2340" t="s">
        <v>16</v>
      </c>
    </row>
    <row r="2341" spans="1:15" x14ac:dyDescent="0.45">
      <c r="A2341">
        <v>35346889</v>
      </c>
      <c r="B2341" s="4">
        <v>43859</v>
      </c>
      <c r="C2341">
        <v>5484989</v>
      </c>
      <c r="D2341">
        <v>13230</v>
      </c>
      <c r="E2341" t="s">
        <v>207</v>
      </c>
      <c r="F2341" t="s">
        <v>152</v>
      </c>
      <c r="G2341" t="s">
        <v>155</v>
      </c>
      <c r="H2341">
        <v>3</v>
      </c>
      <c r="I2341" s="5">
        <v>112.5966386554622</v>
      </c>
      <c r="J2341" s="5">
        <f t="shared" si="36"/>
        <v>337.78991596638662</v>
      </c>
      <c r="K2341" s="6">
        <v>76726</v>
      </c>
      <c r="L2341" s="6" t="s">
        <v>28</v>
      </c>
      <c r="M2341" s="6" t="s">
        <v>36</v>
      </c>
      <c r="N2341" t="s">
        <v>35</v>
      </c>
      <c r="O2341" t="s">
        <v>16</v>
      </c>
    </row>
    <row r="2342" spans="1:15" x14ac:dyDescent="0.45">
      <c r="A2342">
        <v>24890546</v>
      </c>
      <c r="B2342" s="4">
        <v>43858</v>
      </c>
      <c r="C2342">
        <v>7126825</v>
      </c>
      <c r="D2342">
        <v>12735</v>
      </c>
      <c r="E2342" t="s">
        <v>231</v>
      </c>
      <c r="F2342" t="s">
        <v>151</v>
      </c>
      <c r="G2342" t="s">
        <v>155</v>
      </c>
      <c r="H2342">
        <v>1</v>
      </c>
      <c r="I2342" s="5">
        <v>268.05882352941177</v>
      </c>
      <c r="J2342" s="5">
        <f t="shared" si="36"/>
        <v>268.05882352941177</v>
      </c>
      <c r="K2342" s="6">
        <v>74722</v>
      </c>
      <c r="L2342" s="6" t="s">
        <v>13</v>
      </c>
      <c r="M2342" s="6" t="s">
        <v>14</v>
      </c>
      <c r="N2342" t="s">
        <v>35</v>
      </c>
      <c r="O2342" t="s">
        <v>16</v>
      </c>
    </row>
    <row r="2343" spans="1:15" x14ac:dyDescent="0.45">
      <c r="A2343">
        <v>24890546</v>
      </c>
      <c r="B2343" s="4">
        <v>43858</v>
      </c>
      <c r="C2343">
        <v>7126825</v>
      </c>
      <c r="D2343">
        <v>12149</v>
      </c>
      <c r="E2343" t="s">
        <v>232</v>
      </c>
      <c r="F2343" t="s">
        <v>151</v>
      </c>
      <c r="G2343" t="s">
        <v>155</v>
      </c>
      <c r="H2343">
        <v>1</v>
      </c>
      <c r="I2343" s="5">
        <v>264.69747899159665</v>
      </c>
      <c r="J2343" s="5">
        <f t="shared" si="36"/>
        <v>264.69747899159665</v>
      </c>
      <c r="K2343" s="6">
        <v>74722</v>
      </c>
      <c r="L2343" s="6" t="s">
        <v>13</v>
      </c>
      <c r="M2343" s="6" t="s">
        <v>14</v>
      </c>
      <c r="N2343" t="s">
        <v>35</v>
      </c>
      <c r="O2343" t="s">
        <v>16</v>
      </c>
    </row>
    <row r="2344" spans="1:15" x14ac:dyDescent="0.45">
      <c r="A2344">
        <v>89703774</v>
      </c>
      <c r="B2344" s="4">
        <v>43858</v>
      </c>
      <c r="C2344">
        <v>6682193</v>
      </c>
      <c r="D2344">
        <v>10198</v>
      </c>
      <c r="E2344" t="s">
        <v>222</v>
      </c>
      <c r="F2344" t="s">
        <v>174</v>
      </c>
      <c r="G2344" t="s">
        <v>155</v>
      </c>
      <c r="H2344">
        <v>3</v>
      </c>
      <c r="I2344" s="5">
        <v>130.24369747899161</v>
      </c>
      <c r="J2344" s="5">
        <f t="shared" si="36"/>
        <v>390.73109243697479</v>
      </c>
      <c r="K2344" s="6">
        <v>57548</v>
      </c>
      <c r="L2344" s="6" t="s">
        <v>28</v>
      </c>
      <c r="M2344" s="6" t="s">
        <v>36</v>
      </c>
      <c r="N2344" t="s">
        <v>32</v>
      </c>
      <c r="O2344" t="s">
        <v>30</v>
      </c>
    </row>
    <row r="2345" spans="1:15" x14ac:dyDescent="0.45">
      <c r="A2345">
        <v>89703774</v>
      </c>
      <c r="B2345" s="4">
        <v>43858</v>
      </c>
      <c r="C2345">
        <v>6682193</v>
      </c>
      <c r="D2345">
        <v>13791</v>
      </c>
      <c r="E2345" t="s">
        <v>179</v>
      </c>
      <c r="F2345" t="s">
        <v>152</v>
      </c>
      <c r="G2345" t="s">
        <v>155</v>
      </c>
      <c r="H2345">
        <v>2</v>
      </c>
      <c r="I2345" s="5">
        <v>125.20168067226892</v>
      </c>
      <c r="J2345" s="5">
        <f t="shared" si="36"/>
        <v>250.40336134453784</v>
      </c>
      <c r="K2345" s="6">
        <v>57548</v>
      </c>
      <c r="L2345" s="6" t="s">
        <v>28</v>
      </c>
      <c r="M2345" s="6" t="s">
        <v>36</v>
      </c>
      <c r="N2345" t="s">
        <v>32</v>
      </c>
      <c r="O2345" t="s">
        <v>30</v>
      </c>
    </row>
    <row r="2346" spans="1:15" x14ac:dyDescent="0.45">
      <c r="A2346">
        <v>88422877</v>
      </c>
      <c r="B2346" s="4">
        <v>43858</v>
      </c>
      <c r="C2346">
        <v>3612810</v>
      </c>
      <c r="D2346">
        <v>12735</v>
      </c>
      <c r="E2346" t="s">
        <v>231</v>
      </c>
      <c r="F2346" t="s">
        <v>151</v>
      </c>
      <c r="G2346" t="s">
        <v>155</v>
      </c>
      <c r="H2346">
        <v>2</v>
      </c>
      <c r="I2346" s="5">
        <v>268.05882352941177</v>
      </c>
      <c r="J2346" s="5">
        <f t="shared" si="36"/>
        <v>536.11764705882354</v>
      </c>
      <c r="K2346" s="6">
        <v>51491</v>
      </c>
      <c r="L2346" s="6" t="s">
        <v>28</v>
      </c>
      <c r="M2346" s="6" t="s">
        <v>29</v>
      </c>
      <c r="N2346" t="s">
        <v>17</v>
      </c>
      <c r="O2346" t="s">
        <v>30</v>
      </c>
    </row>
    <row r="2347" spans="1:15" x14ac:dyDescent="0.45">
      <c r="A2347">
        <v>77349388</v>
      </c>
      <c r="B2347" s="4">
        <v>43858</v>
      </c>
      <c r="C2347">
        <v>8280687</v>
      </c>
      <c r="D2347">
        <v>10538</v>
      </c>
      <c r="E2347" t="s">
        <v>226</v>
      </c>
      <c r="F2347" t="s">
        <v>174</v>
      </c>
      <c r="G2347" t="s">
        <v>154</v>
      </c>
      <c r="H2347">
        <v>2</v>
      </c>
      <c r="I2347" s="5">
        <v>130.24369747899161</v>
      </c>
      <c r="J2347" s="5">
        <f t="shared" si="36"/>
        <v>260.48739495798321</v>
      </c>
      <c r="K2347" s="6">
        <v>34474</v>
      </c>
      <c r="L2347" s="6" t="s">
        <v>28</v>
      </c>
      <c r="M2347" s="6" t="s">
        <v>39</v>
      </c>
      <c r="N2347" t="s">
        <v>17</v>
      </c>
      <c r="O2347" t="s">
        <v>18</v>
      </c>
    </row>
    <row r="2348" spans="1:15" x14ac:dyDescent="0.45">
      <c r="A2348">
        <v>77349388</v>
      </c>
      <c r="B2348" s="4">
        <v>43858</v>
      </c>
      <c r="C2348">
        <v>8280687</v>
      </c>
      <c r="D2348">
        <v>10430</v>
      </c>
      <c r="E2348" t="s">
        <v>176</v>
      </c>
      <c r="F2348" t="s">
        <v>174</v>
      </c>
      <c r="G2348" t="s">
        <v>155</v>
      </c>
      <c r="H2348">
        <v>2</v>
      </c>
      <c r="I2348" s="5">
        <v>140.32773109243698</v>
      </c>
      <c r="J2348" s="5">
        <f t="shared" si="36"/>
        <v>280.65546218487395</v>
      </c>
      <c r="K2348" s="6">
        <v>34474</v>
      </c>
      <c r="L2348" s="6" t="s">
        <v>28</v>
      </c>
      <c r="M2348" s="6" t="s">
        <v>39</v>
      </c>
      <c r="N2348" t="s">
        <v>17</v>
      </c>
      <c r="O2348" t="s">
        <v>18</v>
      </c>
    </row>
    <row r="2349" spans="1:15" x14ac:dyDescent="0.45">
      <c r="A2349">
        <v>77349388</v>
      </c>
      <c r="B2349" s="4">
        <v>43858</v>
      </c>
      <c r="C2349">
        <v>8280687</v>
      </c>
      <c r="D2349">
        <v>13355</v>
      </c>
      <c r="E2349" t="s">
        <v>224</v>
      </c>
      <c r="F2349" t="s">
        <v>152</v>
      </c>
      <c r="G2349" t="s">
        <v>154</v>
      </c>
      <c r="H2349">
        <v>3</v>
      </c>
      <c r="I2349" s="5">
        <v>123.52100840336136</v>
      </c>
      <c r="J2349" s="5">
        <f t="shared" si="36"/>
        <v>370.56302521008411</v>
      </c>
      <c r="K2349" s="6">
        <v>34474</v>
      </c>
      <c r="L2349" s="6" t="s">
        <v>28</v>
      </c>
      <c r="M2349" s="6" t="s">
        <v>39</v>
      </c>
      <c r="N2349" t="s">
        <v>17</v>
      </c>
      <c r="O2349" t="s">
        <v>18</v>
      </c>
    </row>
    <row r="2350" spans="1:15" x14ac:dyDescent="0.45">
      <c r="A2350">
        <v>24890546</v>
      </c>
      <c r="B2350" s="4">
        <v>43858</v>
      </c>
      <c r="C2350">
        <v>7126825</v>
      </c>
      <c r="D2350">
        <v>10352</v>
      </c>
      <c r="E2350" t="s">
        <v>199</v>
      </c>
      <c r="F2350" t="s">
        <v>174</v>
      </c>
      <c r="G2350" t="s">
        <v>154</v>
      </c>
      <c r="H2350">
        <v>3</v>
      </c>
      <c r="I2350" s="5">
        <v>127.72268907563027</v>
      </c>
      <c r="J2350" s="5">
        <f t="shared" si="36"/>
        <v>383.1680672268908</v>
      </c>
      <c r="K2350" s="6">
        <v>74722</v>
      </c>
      <c r="L2350" s="6" t="s">
        <v>13</v>
      </c>
      <c r="M2350" s="6" t="s">
        <v>14</v>
      </c>
      <c r="N2350" t="s">
        <v>35</v>
      </c>
      <c r="O2350" t="s">
        <v>16</v>
      </c>
    </row>
    <row r="2351" spans="1:15" x14ac:dyDescent="0.45">
      <c r="A2351">
        <v>19007855</v>
      </c>
      <c r="B2351" s="4">
        <v>43858</v>
      </c>
      <c r="C2351">
        <v>3688117</v>
      </c>
      <c r="D2351">
        <v>10722</v>
      </c>
      <c r="E2351" t="s">
        <v>192</v>
      </c>
      <c r="F2351" t="s">
        <v>174</v>
      </c>
      <c r="G2351" t="s">
        <v>154</v>
      </c>
      <c r="H2351">
        <v>2</v>
      </c>
      <c r="I2351" s="5">
        <v>136.96638655462186</v>
      </c>
      <c r="J2351" s="5">
        <f t="shared" si="36"/>
        <v>273.93277310924373</v>
      </c>
      <c r="K2351" s="6">
        <v>83278</v>
      </c>
      <c r="L2351" s="6" t="s">
        <v>13</v>
      </c>
      <c r="M2351" s="6" t="s">
        <v>27</v>
      </c>
      <c r="N2351" t="s">
        <v>32</v>
      </c>
      <c r="O2351" t="s">
        <v>16</v>
      </c>
    </row>
    <row r="2352" spans="1:15" x14ac:dyDescent="0.45">
      <c r="A2352">
        <v>91586904</v>
      </c>
      <c r="B2352" s="4">
        <v>43858</v>
      </c>
      <c r="C2352">
        <v>1760298</v>
      </c>
      <c r="D2352">
        <v>12849</v>
      </c>
      <c r="E2352" t="s">
        <v>200</v>
      </c>
      <c r="F2352" t="s">
        <v>151</v>
      </c>
      <c r="G2352" t="s">
        <v>154</v>
      </c>
      <c r="H2352">
        <v>1</v>
      </c>
      <c r="I2352" s="5">
        <v>255.45378151260505</v>
      </c>
      <c r="J2352" s="5">
        <f t="shared" si="36"/>
        <v>255.45378151260505</v>
      </c>
      <c r="K2352" s="6">
        <v>97332</v>
      </c>
      <c r="L2352" s="6" t="s">
        <v>13</v>
      </c>
      <c r="M2352" s="6" t="s">
        <v>27</v>
      </c>
      <c r="N2352" t="s">
        <v>32</v>
      </c>
      <c r="O2352" t="s">
        <v>26</v>
      </c>
    </row>
    <row r="2353" spans="1:15" x14ac:dyDescent="0.45">
      <c r="A2353">
        <v>19007855</v>
      </c>
      <c r="B2353" s="4">
        <v>43858</v>
      </c>
      <c r="C2353">
        <v>3688117</v>
      </c>
      <c r="D2353">
        <v>13337</v>
      </c>
      <c r="E2353" t="s">
        <v>198</v>
      </c>
      <c r="F2353" t="s">
        <v>152</v>
      </c>
      <c r="G2353" t="s">
        <v>154</v>
      </c>
      <c r="H2353">
        <v>2</v>
      </c>
      <c r="I2353" s="5">
        <v>118.47899159663866</v>
      </c>
      <c r="J2353" s="5">
        <f t="shared" si="36"/>
        <v>236.95798319327733</v>
      </c>
      <c r="K2353" s="6">
        <v>83278</v>
      </c>
      <c r="L2353" s="6" t="s">
        <v>13</v>
      </c>
      <c r="M2353" s="6" t="s">
        <v>27</v>
      </c>
      <c r="N2353" t="s">
        <v>32</v>
      </c>
      <c r="O2353" t="s">
        <v>16</v>
      </c>
    </row>
    <row r="2354" spans="1:15" x14ac:dyDescent="0.45">
      <c r="A2354">
        <v>19007855</v>
      </c>
      <c r="B2354" s="4">
        <v>43858</v>
      </c>
      <c r="C2354">
        <v>3688117</v>
      </c>
      <c r="D2354">
        <v>11081</v>
      </c>
      <c r="E2354" t="s">
        <v>218</v>
      </c>
      <c r="F2354" t="s">
        <v>150</v>
      </c>
      <c r="G2354" t="s">
        <v>155</v>
      </c>
      <c r="H2354">
        <v>3</v>
      </c>
      <c r="I2354" s="5">
        <v>70.579831932773104</v>
      </c>
      <c r="J2354" s="5">
        <f t="shared" si="36"/>
        <v>211.7394957983193</v>
      </c>
      <c r="K2354" s="6">
        <v>83278</v>
      </c>
      <c r="L2354" s="6" t="s">
        <v>13</v>
      </c>
      <c r="M2354" s="6" t="s">
        <v>27</v>
      </c>
      <c r="N2354" t="s">
        <v>32</v>
      </c>
      <c r="O2354" t="s">
        <v>16</v>
      </c>
    </row>
    <row r="2355" spans="1:15" x14ac:dyDescent="0.45">
      <c r="A2355">
        <v>14258931</v>
      </c>
      <c r="B2355" s="4">
        <v>43858</v>
      </c>
      <c r="C2355">
        <v>5126653</v>
      </c>
      <c r="D2355">
        <v>13685</v>
      </c>
      <c r="E2355" t="s">
        <v>181</v>
      </c>
      <c r="F2355" t="s">
        <v>152</v>
      </c>
      <c r="G2355" t="s">
        <v>155</v>
      </c>
      <c r="H2355">
        <v>3</v>
      </c>
      <c r="I2355" s="5">
        <v>122.68067226890757</v>
      </c>
      <c r="J2355" s="5">
        <f t="shared" si="36"/>
        <v>368.0420168067227</v>
      </c>
      <c r="K2355" s="6">
        <v>24960</v>
      </c>
      <c r="L2355" s="6" t="s">
        <v>19</v>
      </c>
      <c r="M2355" s="6" t="s">
        <v>34</v>
      </c>
      <c r="N2355" t="s">
        <v>15</v>
      </c>
      <c r="O2355" t="s">
        <v>16</v>
      </c>
    </row>
    <row r="2356" spans="1:15" x14ac:dyDescent="0.45">
      <c r="A2356">
        <v>92072312</v>
      </c>
      <c r="B2356" s="4">
        <v>43857</v>
      </c>
      <c r="C2356">
        <v>6278181</v>
      </c>
      <c r="D2356">
        <v>12899</v>
      </c>
      <c r="E2356" t="s">
        <v>177</v>
      </c>
      <c r="F2356" t="s">
        <v>151</v>
      </c>
      <c r="G2356" t="s">
        <v>155</v>
      </c>
      <c r="H2356">
        <v>2</v>
      </c>
      <c r="I2356" s="5">
        <v>268.05882352941177</v>
      </c>
      <c r="J2356" s="5">
        <f t="shared" si="36"/>
        <v>536.11764705882354</v>
      </c>
      <c r="K2356" s="6">
        <v>96317</v>
      </c>
      <c r="L2356" s="6" t="s">
        <v>13</v>
      </c>
      <c r="M2356" s="6" t="s">
        <v>27</v>
      </c>
      <c r="N2356" t="s">
        <v>23</v>
      </c>
      <c r="O2356" t="s">
        <v>26</v>
      </c>
    </row>
    <row r="2357" spans="1:15" x14ac:dyDescent="0.45">
      <c r="A2357">
        <v>92072312</v>
      </c>
      <c r="B2357" s="4">
        <v>43857</v>
      </c>
      <c r="C2357">
        <v>6278181</v>
      </c>
      <c r="D2357">
        <v>12086</v>
      </c>
      <c r="E2357" t="s">
        <v>206</v>
      </c>
      <c r="F2357" t="s">
        <v>151</v>
      </c>
      <c r="G2357" t="s">
        <v>154</v>
      </c>
      <c r="H2357">
        <v>2</v>
      </c>
      <c r="I2357" s="5">
        <v>248.73109243697482</v>
      </c>
      <c r="J2357" s="5">
        <f t="shared" si="36"/>
        <v>497.46218487394964</v>
      </c>
      <c r="K2357" s="6">
        <v>96317</v>
      </c>
      <c r="L2357" s="6" t="s">
        <v>13</v>
      </c>
      <c r="M2357" s="6" t="s">
        <v>27</v>
      </c>
      <c r="N2357" t="s">
        <v>23</v>
      </c>
      <c r="O2357" t="s">
        <v>26</v>
      </c>
    </row>
    <row r="2358" spans="1:15" x14ac:dyDescent="0.45">
      <c r="A2358">
        <v>92072312</v>
      </c>
      <c r="B2358" s="4">
        <v>43857</v>
      </c>
      <c r="C2358">
        <v>6278181</v>
      </c>
      <c r="D2358">
        <v>13320</v>
      </c>
      <c r="E2358" t="s">
        <v>225</v>
      </c>
      <c r="F2358" t="s">
        <v>152</v>
      </c>
      <c r="G2358" t="s">
        <v>154</v>
      </c>
      <c r="H2358">
        <v>1</v>
      </c>
      <c r="I2358" s="5">
        <v>110.07563025210085</v>
      </c>
      <c r="J2358" s="5">
        <f t="shared" si="36"/>
        <v>110.07563025210085</v>
      </c>
      <c r="K2358" s="6">
        <v>96317</v>
      </c>
      <c r="L2358" s="6" t="s">
        <v>13</v>
      </c>
      <c r="M2358" s="6" t="s">
        <v>27</v>
      </c>
      <c r="N2358" t="s">
        <v>23</v>
      </c>
      <c r="O2358" t="s">
        <v>26</v>
      </c>
    </row>
    <row r="2359" spans="1:15" x14ac:dyDescent="0.45">
      <c r="A2359">
        <v>78830308</v>
      </c>
      <c r="B2359" s="4">
        <v>43856</v>
      </c>
      <c r="C2359">
        <v>3615536</v>
      </c>
      <c r="D2359">
        <v>10352</v>
      </c>
      <c r="E2359" t="s">
        <v>199</v>
      </c>
      <c r="F2359" t="s">
        <v>174</v>
      </c>
      <c r="G2359" t="s">
        <v>154</v>
      </c>
      <c r="H2359">
        <v>2</v>
      </c>
      <c r="I2359" s="5">
        <v>127.72268907563027</v>
      </c>
      <c r="J2359" s="5">
        <f t="shared" si="36"/>
        <v>255.44537815126054</v>
      </c>
      <c r="K2359" s="6">
        <v>36448</v>
      </c>
      <c r="L2359" s="6" t="s">
        <v>21</v>
      </c>
      <c r="M2359" s="6" t="s">
        <v>22</v>
      </c>
      <c r="N2359" t="s">
        <v>15</v>
      </c>
      <c r="O2359" t="s">
        <v>18</v>
      </c>
    </row>
    <row r="2360" spans="1:15" x14ac:dyDescent="0.45">
      <c r="A2360">
        <v>65302679</v>
      </c>
      <c r="B2360" s="4">
        <v>43856</v>
      </c>
      <c r="C2360">
        <v>3999708</v>
      </c>
      <c r="D2360">
        <v>11040</v>
      </c>
      <c r="E2360" t="s">
        <v>191</v>
      </c>
      <c r="F2360" t="s">
        <v>150</v>
      </c>
      <c r="G2360" t="s">
        <v>155</v>
      </c>
      <c r="H2360">
        <v>3</v>
      </c>
      <c r="I2360" s="5">
        <v>65.537815126050418</v>
      </c>
      <c r="J2360" s="5">
        <f t="shared" si="36"/>
        <v>196.61344537815125</v>
      </c>
      <c r="K2360" s="6">
        <v>61191</v>
      </c>
      <c r="L2360" s="6" t="s">
        <v>28</v>
      </c>
      <c r="M2360" s="6" t="s">
        <v>39</v>
      </c>
      <c r="N2360" t="s">
        <v>23</v>
      </c>
      <c r="O2360" t="s">
        <v>18</v>
      </c>
    </row>
    <row r="2361" spans="1:15" x14ac:dyDescent="0.45">
      <c r="A2361">
        <v>65302679</v>
      </c>
      <c r="B2361" s="4">
        <v>43856</v>
      </c>
      <c r="C2361">
        <v>3999708</v>
      </c>
      <c r="D2361">
        <v>12058</v>
      </c>
      <c r="E2361" t="s">
        <v>210</v>
      </c>
      <c r="F2361" t="s">
        <v>151</v>
      </c>
      <c r="G2361" t="s">
        <v>155</v>
      </c>
      <c r="H2361">
        <v>3</v>
      </c>
      <c r="I2361" s="5">
        <v>267.218487394958</v>
      </c>
      <c r="J2361" s="5">
        <f t="shared" si="36"/>
        <v>801.65546218487407</v>
      </c>
      <c r="K2361" s="6">
        <v>61191</v>
      </c>
      <c r="L2361" s="6" t="s">
        <v>28</v>
      </c>
      <c r="M2361" s="6" t="s">
        <v>39</v>
      </c>
      <c r="N2361" t="s">
        <v>23</v>
      </c>
      <c r="O2361" t="s">
        <v>18</v>
      </c>
    </row>
    <row r="2362" spans="1:15" x14ac:dyDescent="0.45">
      <c r="A2362">
        <v>65302679</v>
      </c>
      <c r="B2362" s="4">
        <v>43856</v>
      </c>
      <c r="C2362">
        <v>3999708</v>
      </c>
      <c r="D2362">
        <v>12430</v>
      </c>
      <c r="E2362" t="s">
        <v>186</v>
      </c>
      <c r="F2362" t="s">
        <v>151</v>
      </c>
      <c r="G2362" t="s">
        <v>155</v>
      </c>
      <c r="H2362">
        <v>3</v>
      </c>
      <c r="I2362" s="5">
        <v>256.29411764705884</v>
      </c>
      <c r="J2362" s="5">
        <f t="shared" si="36"/>
        <v>768.88235294117658</v>
      </c>
      <c r="K2362" s="6">
        <v>61191</v>
      </c>
      <c r="L2362" s="6" t="s">
        <v>28</v>
      </c>
      <c r="M2362" s="6" t="s">
        <v>39</v>
      </c>
      <c r="N2362" t="s">
        <v>23</v>
      </c>
      <c r="O2362" t="s">
        <v>18</v>
      </c>
    </row>
    <row r="2363" spans="1:15" x14ac:dyDescent="0.45">
      <c r="A2363">
        <v>68415803</v>
      </c>
      <c r="B2363" s="4">
        <v>43855</v>
      </c>
      <c r="C2363">
        <v>2887717</v>
      </c>
      <c r="D2363">
        <v>12849</v>
      </c>
      <c r="E2363" t="s">
        <v>200</v>
      </c>
      <c r="F2363" t="s">
        <v>151</v>
      </c>
      <c r="G2363" t="s">
        <v>154</v>
      </c>
      <c r="H2363">
        <v>2</v>
      </c>
      <c r="I2363" s="5">
        <v>255.45378151260505</v>
      </c>
      <c r="J2363" s="5">
        <f t="shared" si="36"/>
        <v>510.9075630252101</v>
      </c>
      <c r="K2363" s="6">
        <v>37351</v>
      </c>
      <c r="L2363" s="6" t="s">
        <v>21</v>
      </c>
      <c r="M2363" s="6" t="s">
        <v>22</v>
      </c>
      <c r="N2363" t="s">
        <v>23</v>
      </c>
      <c r="O2363" t="s">
        <v>18</v>
      </c>
    </row>
    <row r="2364" spans="1:15" x14ac:dyDescent="0.45">
      <c r="A2364">
        <v>68415803</v>
      </c>
      <c r="B2364" s="4">
        <v>43855</v>
      </c>
      <c r="C2364">
        <v>2887717</v>
      </c>
      <c r="D2364">
        <v>13397</v>
      </c>
      <c r="E2364" t="s">
        <v>219</v>
      </c>
      <c r="F2364" t="s">
        <v>152</v>
      </c>
      <c r="G2364" t="s">
        <v>155</v>
      </c>
      <c r="H2364">
        <v>3</v>
      </c>
      <c r="I2364" s="5">
        <v>117.63865546218489</v>
      </c>
      <c r="J2364" s="5">
        <f t="shared" si="36"/>
        <v>352.91596638655466</v>
      </c>
      <c r="K2364" s="6">
        <v>37351</v>
      </c>
      <c r="L2364" s="6" t="s">
        <v>21</v>
      </c>
      <c r="M2364" s="6" t="s">
        <v>22</v>
      </c>
      <c r="N2364" t="s">
        <v>23</v>
      </c>
      <c r="O2364" t="s">
        <v>18</v>
      </c>
    </row>
    <row r="2365" spans="1:15" x14ac:dyDescent="0.45">
      <c r="A2365">
        <v>68415803</v>
      </c>
      <c r="B2365" s="4">
        <v>43855</v>
      </c>
      <c r="C2365">
        <v>2887717</v>
      </c>
      <c r="D2365">
        <v>13363</v>
      </c>
      <c r="E2365" t="s">
        <v>213</v>
      </c>
      <c r="F2365" t="s">
        <v>152</v>
      </c>
      <c r="G2365" t="s">
        <v>154</v>
      </c>
      <c r="H2365">
        <v>2</v>
      </c>
      <c r="I2365" s="5">
        <v>116.79831932773111</v>
      </c>
      <c r="J2365" s="5">
        <f t="shared" si="36"/>
        <v>233.59663865546221</v>
      </c>
      <c r="K2365" s="6">
        <v>37351</v>
      </c>
      <c r="L2365" s="6" t="s">
        <v>21</v>
      </c>
      <c r="M2365" s="6" t="s">
        <v>22</v>
      </c>
      <c r="N2365" t="s">
        <v>23</v>
      </c>
      <c r="O2365" t="s">
        <v>18</v>
      </c>
    </row>
    <row r="2366" spans="1:15" x14ac:dyDescent="0.45">
      <c r="A2366">
        <v>44759489</v>
      </c>
      <c r="B2366" s="4">
        <v>43855</v>
      </c>
      <c r="C2366">
        <v>2617700</v>
      </c>
      <c r="D2366">
        <v>13071</v>
      </c>
      <c r="E2366" t="s">
        <v>180</v>
      </c>
      <c r="F2366" t="s">
        <v>152</v>
      </c>
      <c r="G2366" t="s">
        <v>154</v>
      </c>
      <c r="H2366">
        <v>3</v>
      </c>
      <c r="I2366" s="5">
        <v>122.68067226890757</v>
      </c>
      <c r="J2366" s="5">
        <f t="shared" si="36"/>
        <v>368.0420168067227</v>
      </c>
      <c r="K2366" s="6">
        <v>69198</v>
      </c>
      <c r="L2366" s="6" t="s">
        <v>13</v>
      </c>
      <c r="M2366" s="6" t="s">
        <v>14</v>
      </c>
      <c r="N2366" t="s">
        <v>32</v>
      </c>
      <c r="O2366" t="s">
        <v>16</v>
      </c>
    </row>
    <row r="2367" spans="1:15" x14ac:dyDescent="0.45">
      <c r="A2367">
        <v>62209594</v>
      </c>
      <c r="B2367" s="4">
        <v>43855</v>
      </c>
      <c r="C2367">
        <v>3337129</v>
      </c>
      <c r="D2367">
        <v>10181</v>
      </c>
      <c r="E2367" t="s">
        <v>189</v>
      </c>
      <c r="F2367" t="s">
        <v>174</v>
      </c>
      <c r="G2367" t="s">
        <v>154</v>
      </c>
      <c r="H2367">
        <v>2</v>
      </c>
      <c r="I2367" s="5">
        <v>134.44537815126051</v>
      </c>
      <c r="J2367" s="5">
        <f t="shared" si="36"/>
        <v>268.89075630252103</v>
      </c>
      <c r="K2367" s="6">
        <v>99439</v>
      </c>
      <c r="L2367" s="6" t="s">
        <v>21</v>
      </c>
      <c r="M2367" s="6" t="s">
        <v>22</v>
      </c>
      <c r="N2367" t="s">
        <v>32</v>
      </c>
      <c r="O2367" t="s">
        <v>16</v>
      </c>
    </row>
    <row r="2368" spans="1:15" x14ac:dyDescent="0.45">
      <c r="A2368">
        <v>62209594</v>
      </c>
      <c r="B2368" s="4">
        <v>43855</v>
      </c>
      <c r="C2368">
        <v>3337129</v>
      </c>
      <c r="D2368">
        <v>11400</v>
      </c>
      <c r="E2368" t="s">
        <v>204</v>
      </c>
      <c r="F2368" t="s">
        <v>150</v>
      </c>
      <c r="G2368" t="s">
        <v>155</v>
      </c>
      <c r="H2368">
        <v>3</v>
      </c>
      <c r="I2368" s="5">
        <v>63.857142857142854</v>
      </c>
      <c r="J2368" s="5">
        <f t="shared" si="36"/>
        <v>191.57142857142856</v>
      </c>
      <c r="K2368" s="6">
        <v>99439</v>
      </c>
      <c r="L2368" s="6" t="s">
        <v>21</v>
      </c>
      <c r="M2368" s="6" t="s">
        <v>22</v>
      </c>
      <c r="N2368" t="s">
        <v>32</v>
      </c>
      <c r="O2368" t="s">
        <v>16</v>
      </c>
    </row>
    <row r="2369" spans="1:15" x14ac:dyDescent="0.45">
      <c r="A2369">
        <v>62209594</v>
      </c>
      <c r="B2369" s="4">
        <v>43855</v>
      </c>
      <c r="C2369">
        <v>3337129</v>
      </c>
      <c r="D2369">
        <v>13394</v>
      </c>
      <c r="E2369" t="s">
        <v>214</v>
      </c>
      <c r="F2369" t="s">
        <v>152</v>
      </c>
      <c r="G2369" t="s">
        <v>154</v>
      </c>
      <c r="H2369">
        <v>2</v>
      </c>
      <c r="I2369" s="5">
        <v>123.52100840336136</v>
      </c>
      <c r="J2369" s="5">
        <f t="shared" si="36"/>
        <v>247.04201680672273</v>
      </c>
      <c r="K2369" s="6">
        <v>99439</v>
      </c>
      <c r="L2369" s="6" t="s">
        <v>21</v>
      </c>
      <c r="M2369" s="6" t="s">
        <v>22</v>
      </c>
      <c r="N2369" t="s">
        <v>32</v>
      </c>
      <c r="O2369" t="s">
        <v>16</v>
      </c>
    </row>
    <row r="2370" spans="1:15" x14ac:dyDescent="0.45">
      <c r="A2370">
        <v>28647314</v>
      </c>
      <c r="B2370" s="4">
        <v>43855</v>
      </c>
      <c r="C2370">
        <v>4896555</v>
      </c>
      <c r="D2370">
        <v>13071</v>
      </c>
      <c r="E2370" t="s">
        <v>180</v>
      </c>
      <c r="F2370" t="s">
        <v>152</v>
      </c>
      <c r="G2370" t="s">
        <v>154</v>
      </c>
      <c r="H2370">
        <v>3</v>
      </c>
      <c r="I2370" s="5">
        <v>122.68067226890757</v>
      </c>
      <c r="J2370" s="5">
        <f t="shared" ref="J2370:J2433" si="37">H2370*I2370</f>
        <v>368.0420168067227</v>
      </c>
      <c r="K2370" s="6">
        <v>75305</v>
      </c>
      <c r="L2370" s="6" t="s">
        <v>13</v>
      </c>
      <c r="M2370" s="6" t="s">
        <v>14</v>
      </c>
      <c r="N2370" t="s">
        <v>15</v>
      </c>
      <c r="O2370" t="s">
        <v>16</v>
      </c>
    </row>
    <row r="2371" spans="1:15" x14ac:dyDescent="0.45">
      <c r="A2371">
        <v>53726494</v>
      </c>
      <c r="B2371" s="4">
        <v>43855</v>
      </c>
      <c r="C2371">
        <v>5557526</v>
      </c>
      <c r="D2371">
        <v>10561</v>
      </c>
      <c r="E2371" t="s">
        <v>194</v>
      </c>
      <c r="F2371" t="s">
        <v>174</v>
      </c>
      <c r="G2371" t="s">
        <v>154</v>
      </c>
      <c r="H2371">
        <v>3</v>
      </c>
      <c r="I2371" s="5">
        <v>133.60504201680675</v>
      </c>
      <c r="J2371" s="5">
        <f t="shared" si="37"/>
        <v>400.81512605042025</v>
      </c>
      <c r="K2371" s="6" t="s">
        <v>75</v>
      </c>
      <c r="L2371" s="6" t="s">
        <v>21</v>
      </c>
      <c r="M2371" s="6" t="s">
        <v>33</v>
      </c>
      <c r="N2371" t="s">
        <v>17</v>
      </c>
      <c r="O2371" t="s">
        <v>16</v>
      </c>
    </row>
    <row r="2372" spans="1:15" x14ac:dyDescent="0.45">
      <c r="A2372">
        <v>53726494</v>
      </c>
      <c r="B2372" s="4">
        <v>43855</v>
      </c>
      <c r="C2372">
        <v>5557526</v>
      </c>
      <c r="D2372">
        <v>12499</v>
      </c>
      <c r="E2372" t="s">
        <v>183</v>
      </c>
      <c r="F2372" t="s">
        <v>151</v>
      </c>
      <c r="G2372" t="s">
        <v>155</v>
      </c>
      <c r="H2372">
        <v>3</v>
      </c>
      <c r="I2372" s="5">
        <v>248.73109243697482</v>
      </c>
      <c r="J2372" s="5">
        <f t="shared" si="37"/>
        <v>746.19327731092449</v>
      </c>
      <c r="K2372" s="6" t="s">
        <v>75</v>
      </c>
      <c r="L2372" s="6" t="s">
        <v>21</v>
      </c>
      <c r="M2372" s="6" t="s">
        <v>33</v>
      </c>
      <c r="N2372" t="s">
        <v>17</v>
      </c>
      <c r="O2372" t="s">
        <v>16</v>
      </c>
    </row>
    <row r="2373" spans="1:15" x14ac:dyDescent="0.45">
      <c r="A2373">
        <v>53726494</v>
      </c>
      <c r="B2373" s="4">
        <v>43855</v>
      </c>
      <c r="C2373">
        <v>5557526</v>
      </c>
      <c r="D2373">
        <v>13653</v>
      </c>
      <c r="E2373" t="s">
        <v>196</v>
      </c>
      <c r="F2373" t="s">
        <v>152</v>
      </c>
      <c r="G2373" t="s">
        <v>155</v>
      </c>
      <c r="H2373">
        <v>3</v>
      </c>
      <c r="I2373" s="5">
        <v>121.00000000000001</v>
      </c>
      <c r="J2373" s="5">
        <f t="shared" si="37"/>
        <v>363.00000000000006</v>
      </c>
      <c r="K2373" s="6" t="s">
        <v>75</v>
      </c>
      <c r="L2373" s="6" t="s">
        <v>21</v>
      </c>
      <c r="M2373" s="6" t="s">
        <v>33</v>
      </c>
      <c r="N2373" t="s">
        <v>17</v>
      </c>
      <c r="O2373" t="s">
        <v>16</v>
      </c>
    </row>
    <row r="2374" spans="1:15" x14ac:dyDescent="0.45">
      <c r="A2374">
        <v>44759489</v>
      </c>
      <c r="B2374" s="4">
        <v>43855</v>
      </c>
      <c r="C2374">
        <v>2617700</v>
      </c>
      <c r="D2374">
        <v>10430</v>
      </c>
      <c r="E2374" t="s">
        <v>176</v>
      </c>
      <c r="F2374" t="s">
        <v>174</v>
      </c>
      <c r="G2374" t="s">
        <v>155</v>
      </c>
      <c r="H2374">
        <v>2</v>
      </c>
      <c r="I2374" s="5">
        <v>140.32773109243698</v>
      </c>
      <c r="J2374" s="5">
        <f t="shared" si="37"/>
        <v>280.65546218487395</v>
      </c>
      <c r="K2374" s="6">
        <v>69198</v>
      </c>
      <c r="L2374" s="6" t="s">
        <v>13</v>
      </c>
      <c r="M2374" s="6" t="s">
        <v>14</v>
      </c>
      <c r="N2374" t="s">
        <v>32</v>
      </c>
      <c r="O2374" t="s">
        <v>16</v>
      </c>
    </row>
    <row r="2375" spans="1:15" x14ac:dyDescent="0.45">
      <c r="A2375">
        <v>44759489</v>
      </c>
      <c r="B2375" s="4">
        <v>43855</v>
      </c>
      <c r="C2375">
        <v>2617700</v>
      </c>
      <c r="D2375">
        <v>10352</v>
      </c>
      <c r="E2375" t="s">
        <v>199</v>
      </c>
      <c r="F2375" t="s">
        <v>174</v>
      </c>
      <c r="G2375" t="s">
        <v>154</v>
      </c>
      <c r="H2375">
        <v>2</v>
      </c>
      <c r="I2375" s="5">
        <v>127.72268907563027</v>
      </c>
      <c r="J2375" s="5">
        <f t="shared" si="37"/>
        <v>255.44537815126054</v>
      </c>
      <c r="K2375" s="6">
        <v>69198</v>
      </c>
      <c r="L2375" s="6" t="s">
        <v>13</v>
      </c>
      <c r="M2375" s="6" t="s">
        <v>14</v>
      </c>
      <c r="N2375" t="s">
        <v>32</v>
      </c>
      <c r="O2375" t="s">
        <v>16</v>
      </c>
    </row>
    <row r="2376" spans="1:15" x14ac:dyDescent="0.45">
      <c r="A2376">
        <v>38947774</v>
      </c>
      <c r="B2376" s="4">
        <v>43855</v>
      </c>
      <c r="C2376">
        <v>9150085</v>
      </c>
      <c r="D2376">
        <v>10430</v>
      </c>
      <c r="E2376" t="s">
        <v>176</v>
      </c>
      <c r="F2376" t="s">
        <v>174</v>
      </c>
      <c r="G2376" t="s">
        <v>155</v>
      </c>
      <c r="H2376">
        <v>2</v>
      </c>
      <c r="I2376" s="5">
        <v>140.32773109243698</v>
      </c>
      <c r="J2376" s="5">
        <f t="shared" si="37"/>
        <v>280.65546218487395</v>
      </c>
      <c r="K2376" s="6">
        <v>49828</v>
      </c>
      <c r="L2376" s="6" t="s">
        <v>19</v>
      </c>
      <c r="M2376" s="6" t="s">
        <v>20</v>
      </c>
      <c r="N2376" t="s">
        <v>32</v>
      </c>
      <c r="O2376" t="s">
        <v>16</v>
      </c>
    </row>
    <row r="2377" spans="1:15" x14ac:dyDescent="0.45">
      <c r="A2377">
        <v>38947774</v>
      </c>
      <c r="B2377" s="4">
        <v>43855</v>
      </c>
      <c r="C2377">
        <v>9150085</v>
      </c>
      <c r="D2377">
        <v>13071</v>
      </c>
      <c r="E2377" t="s">
        <v>180</v>
      </c>
      <c r="F2377" t="s">
        <v>152</v>
      </c>
      <c r="G2377" t="s">
        <v>154</v>
      </c>
      <c r="H2377">
        <v>2</v>
      </c>
      <c r="I2377" s="5">
        <v>122.68067226890757</v>
      </c>
      <c r="J2377" s="5">
        <f t="shared" si="37"/>
        <v>245.36134453781514</v>
      </c>
      <c r="K2377" s="6">
        <v>49828</v>
      </c>
      <c r="L2377" s="6" t="s">
        <v>19</v>
      </c>
      <c r="M2377" s="6" t="s">
        <v>20</v>
      </c>
      <c r="N2377" t="s">
        <v>32</v>
      </c>
      <c r="O2377" t="s">
        <v>16</v>
      </c>
    </row>
    <row r="2378" spans="1:15" x14ac:dyDescent="0.45">
      <c r="A2378">
        <v>38947774</v>
      </c>
      <c r="B2378" s="4">
        <v>43855</v>
      </c>
      <c r="C2378">
        <v>9150085</v>
      </c>
      <c r="D2378">
        <v>13071</v>
      </c>
      <c r="E2378" t="s">
        <v>180</v>
      </c>
      <c r="F2378" t="s">
        <v>152</v>
      </c>
      <c r="G2378" t="s">
        <v>154</v>
      </c>
      <c r="H2378">
        <v>3</v>
      </c>
      <c r="I2378" s="5">
        <v>122.68067226890757</v>
      </c>
      <c r="J2378" s="5">
        <f t="shared" si="37"/>
        <v>368.0420168067227</v>
      </c>
      <c r="K2378" s="6">
        <v>49828</v>
      </c>
      <c r="L2378" s="6" t="s">
        <v>19</v>
      </c>
      <c r="M2378" s="6" t="s">
        <v>20</v>
      </c>
      <c r="N2378" t="s">
        <v>32</v>
      </c>
      <c r="O2378" t="s">
        <v>16</v>
      </c>
    </row>
    <row r="2379" spans="1:15" x14ac:dyDescent="0.45">
      <c r="A2379">
        <v>44759489</v>
      </c>
      <c r="B2379" s="4">
        <v>43855</v>
      </c>
      <c r="C2379">
        <v>2617700</v>
      </c>
      <c r="D2379">
        <v>13230</v>
      </c>
      <c r="E2379" t="s">
        <v>207</v>
      </c>
      <c r="F2379" t="s">
        <v>152</v>
      </c>
      <c r="G2379" t="s">
        <v>155</v>
      </c>
      <c r="H2379">
        <v>2</v>
      </c>
      <c r="I2379" s="5">
        <v>112.5966386554622</v>
      </c>
      <c r="J2379" s="5">
        <f t="shared" si="37"/>
        <v>225.1932773109244</v>
      </c>
      <c r="K2379" s="6">
        <v>69198</v>
      </c>
      <c r="L2379" s="6" t="s">
        <v>13</v>
      </c>
      <c r="M2379" s="6" t="s">
        <v>14</v>
      </c>
      <c r="N2379" t="s">
        <v>32</v>
      </c>
      <c r="O2379" t="s">
        <v>16</v>
      </c>
    </row>
    <row r="2380" spans="1:15" x14ac:dyDescent="0.45">
      <c r="A2380">
        <v>44759489</v>
      </c>
      <c r="B2380" s="4">
        <v>43855</v>
      </c>
      <c r="C2380">
        <v>2617700</v>
      </c>
      <c r="D2380">
        <v>13583</v>
      </c>
      <c r="E2380" t="s">
        <v>184</v>
      </c>
      <c r="F2380" t="s">
        <v>152</v>
      </c>
      <c r="G2380" t="s">
        <v>154</v>
      </c>
      <c r="H2380">
        <v>2</v>
      </c>
      <c r="I2380" s="5">
        <v>110.07563025210085</v>
      </c>
      <c r="J2380" s="5">
        <f t="shared" si="37"/>
        <v>220.1512605042017</v>
      </c>
      <c r="K2380" s="6">
        <v>69198</v>
      </c>
      <c r="L2380" s="6" t="s">
        <v>13</v>
      </c>
      <c r="M2380" s="6" t="s">
        <v>14</v>
      </c>
      <c r="N2380" t="s">
        <v>32</v>
      </c>
      <c r="O2380" t="s">
        <v>16</v>
      </c>
    </row>
    <row r="2381" spans="1:15" x14ac:dyDescent="0.45">
      <c r="A2381">
        <v>28647314</v>
      </c>
      <c r="B2381" s="4">
        <v>43855</v>
      </c>
      <c r="C2381">
        <v>4896555</v>
      </c>
      <c r="D2381">
        <v>11036</v>
      </c>
      <c r="E2381" t="s">
        <v>227</v>
      </c>
      <c r="F2381" t="s">
        <v>150</v>
      </c>
      <c r="G2381" t="s">
        <v>155</v>
      </c>
      <c r="H2381">
        <v>3</v>
      </c>
      <c r="I2381" s="5">
        <v>68.058823529411768</v>
      </c>
      <c r="J2381" s="5">
        <f t="shared" si="37"/>
        <v>204.1764705882353</v>
      </c>
      <c r="K2381" s="6">
        <v>75305</v>
      </c>
      <c r="L2381" s="6" t="s">
        <v>13</v>
      </c>
      <c r="M2381" s="6" t="s">
        <v>14</v>
      </c>
      <c r="N2381" t="s">
        <v>15</v>
      </c>
      <c r="O2381" t="s">
        <v>16</v>
      </c>
    </row>
    <row r="2382" spans="1:15" x14ac:dyDescent="0.45">
      <c r="A2382">
        <v>22374452</v>
      </c>
      <c r="B2382" s="4">
        <v>43855</v>
      </c>
      <c r="C2382">
        <v>8603436</v>
      </c>
      <c r="D2382">
        <v>12849</v>
      </c>
      <c r="E2382" t="s">
        <v>200</v>
      </c>
      <c r="F2382" t="s">
        <v>151</v>
      </c>
      <c r="G2382" t="s">
        <v>154</v>
      </c>
      <c r="H2382">
        <v>3</v>
      </c>
      <c r="I2382" s="5">
        <v>255.45378151260505</v>
      </c>
      <c r="J2382" s="5">
        <f t="shared" si="37"/>
        <v>766.36134453781517</v>
      </c>
      <c r="K2382" s="6" t="s">
        <v>143</v>
      </c>
      <c r="L2382" s="6" t="s">
        <v>21</v>
      </c>
      <c r="M2382" s="6" t="s">
        <v>33</v>
      </c>
      <c r="N2382" t="s">
        <v>32</v>
      </c>
      <c r="O2382" t="s">
        <v>16</v>
      </c>
    </row>
    <row r="2383" spans="1:15" x14ac:dyDescent="0.45">
      <c r="A2383">
        <v>22374452</v>
      </c>
      <c r="B2383" s="4">
        <v>43855</v>
      </c>
      <c r="C2383">
        <v>8603436</v>
      </c>
      <c r="D2383">
        <v>12499</v>
      </c>
      <c r="E2383" t="s">
        <v>183</v>
      </c>
      <c r="F2383" t="s">
        <v>151</v>
      </c>
      <c r="G2383" t="s">
        <v>155</v>
      </c>
      <c r="H2383">
        <v>2</v>
      </c>
      <c r="I2383" s="5">
        <v>248.73109243697482</v>
      </c>
      <c r="J2383" s="5">
        <f t="shared" si="37"/>
        <v>497.46218487394964</v>
      </c>
      <c r="K2383" s="6" t="s">
        <v>143</v>
      </c>
      <c r="L2383" s="6" t="s">
        <v>21</v>
      </c>
      <c r="M2383" s="6" t="s">
        <v>33</v>
      </c>
      <c r="N2383" t="s">
        <v>32</v>
      </c>
      <c r="O2383" t="s">
        <v>16</v>
      </c>
    </row>
    <row r="2384" spans="1:15" x14ac:dyDescent="0.45">
      <c r="A2384">
        <v>90630573</v>
      </c>
      <c r="B2384" s="4">
        <v>43853</v>
      </c>
      <c r="C2384">
        <v>9801103</v>
      </c>
      <c r="D2384">
        <v>12430</v>
      </c>
      <c r="E2384" t="s">
        <v>186</v>
      </c>
      <c r="F2384" t="s">
        <v>151</v>
      </c>
      <c r="G2384" t="s">
        <v>155</v>
      </c>
      <c r="H2384">
        <v>2</v>
      </c>
      <c r="I2384" s="5">
        <v>256.29411764705884</v>
      </c>
      <c r="J2384" s="5">
        <f t="shared" si="37"/>
        <v>512.58823529411768</v>
      </c>
      <c r="K2384" s="6">
        <v>39326</v>
      </c>
      <c r="L2384" s="6" t="s">
        <v>21</v>
      </c>
      <c r="M2384" s="6" t="s">
        <v>33</v>
      </c>
      <c r="N2384" t="s">
        <v>23</v>
      </c>
      <c r="O2384" t="s">
        <v>30</v>
      </c>
    </row>
    <row r="2385" spans="1:15" x14ac:dyDescent="0.45">
      <c r="A2385">
        <v>71233229</v>
      </c>
      <c r="B2385" s="4">
        <v>43853</v>
      </c>
      <c r="C2385">
        <v>7928613</v>
      </c>
      <c r="D2385">
        <v>13230</v>
      </c>
      <c r="E2385" t="s">
        <v>207</v>
      </c>
      <c r="F2385" t="s">
        <v>152</v>
      </c>
      <c r="G2385" t="s">
        <v>155</v>
      </c>
      <c r="H2385">
        <v>2</v>
      </c>
      <c r="I2385" s="5">
        <v>112.5966386554622</v>
      </c>
      <c r="J2385" s="5">
        <f t="shared" si="37"/>
        <v>225.1932773109244</v>
      </c>
      <c r="K2385" s="6" t="s">
        <v>119</v>
      </c>
      <c r="L2385" s="6" t="s">
        <v>21</v>
      </c>
      <c r="M2385" s="6" t="s">
        <v>25</v>
      </c>
      <c r="N2385" t="s">
        <v>35</v>
      </c>
      <c r="O2385" t="s">
        <v>18</v>
      </c>
    </row>
    <row r="2386" spans="1:15" x14ac:dyDescent="0.45">
      <c r="A2386">
        <v>67353233</v>
      </c>
      <c r="B2386" s="4">
        <v>43853</v>
      </c>
      <c r="C2386">
        <v>4914651</v>
      </c>
      <c r="D2386">
        <v>10722</v>
      </c>
      <c r="E2386" t="s">
        <v>192</v>
      </c>
      <c r="F2386" t="s">
        <v>174</v>
      </c>
      <c r="G2386" t="s">
        <v>154</v>
      </c>
      <c r="H2386">
        <v>3</v>
      </c>
      <c r="I2386" s="5">
        <v>136.96638655462186</v>
      </c>
      <c r="J2386" s="5">
        <f t="shared" si="37"/>
        <v>410.89915966386559</v>
      </c>
      <c r="K2386" s="6">
        <v>64625</v>
      </c>
      <c r="L2386" s="6" t="s">
        <v>28</v>
      </c>
      <c r="M2386" s="6" t="s">
        <v>39</v>
      </c>
      <c r="N2386" t="s">
        <v>32</v>
      </c>
      <c r="O2386" t="s">
        <v>18</v>
      </c>
    </row>
    <row r="2387" spans="1:15" x14ac:dyDescent="0.45">
      <c r="A2387">
        <v>67353233</v>
      </c>
      <c r="B2387" s="4">
        <v>43853</v>
      </c>
      <c r="C2387">
        <v>4914651</v>
      </c>
      <c r="D2387">
        <v>11518</v>
      </c>
      <c r="E2387" t="s">
        <v>216</v>
      </c>
      <c r="F2387" t="s">
        <v>150</v>
      </c>
      <c r="G2387" t="s">
        <v>154</v>
      </c>
      <c r="H2387">
        <v>2</v>
      </c>
      <c r="I2387" s="5">
        <v>63.016806722689076</v>
      </c>
      <c r="J2387" s="5">
        <f t="shared" si="37"/>
        <v>126.03361344537815</v>
      </c>
      <c r="K2387" s="6">
        <v>64625</v>
      </c>
      <c r="L2387" s="6" t="s">
        <v>28</v>
      </c>
      <c r="M2387" s="6" t="s">
        <v>39</v>
      </c>
      <c r="N2387" t="s">
        <v>32</v>
      </c>
      <c r="O2387" t="s">
        <v>18</v>
      </c>
    </row>
    <row r="2388" spans="1:15" x14ac:dyDescent="0.45">
      <c r="A2388">
        <v>67353233</v>
      </c>
      <c r="B2388" s="4">
        <v>43853</v>
      </c>
      <c r="C2388">
        <v>4914651</v>
      </c>
      <c r="D2388">
        <v>13653</v>
      </c>
      <c r="E2388" t="s">
        <v>196</v>
      </c>
      <c r="F2388" t="s">
        <v>152</v>
      </c>
      <c r="G2388" t="s">
        <v>155</v>
      </c>
      <c r="H2388">
        <v>3</v>
      </c>
      <c r="I2388" s="5">
        <v>121.00000000000001</v>
      </c>
      <c r="J2388" s="5">
        <f t="shared" si="37"/>
        <v>363.00000000000006</v>
      </c>
      <c r="K2388" s="6">
        <v>64625</v>
      </c>
      <c r="L2388" s="6" t="s">
        <v>28</v>
      </c>
      <c r="M2388" s="6" t="s">
        <v>39</v>
      </c>
      <c r="N2388" t="s">
        <v>32</v>
      </c>
      <c r="O2388" t="s">
        <v>18</v>
      </c>
    </row>
    <row r="2389" spans="1:15" x14ac:dyDescent="0.45">
      <c r="A2389">
        <v>37319723</v>
      </c>
      <c r="B2389" s="4">
        <v>43853</v>
      </c>
      <c r="C2389">
        <v>5702446</v>
      </c>
      <c r="D2389">
        <v>11036</v>
      </c>
      <c r="E2389" t="s">
        <v>227</v>
      </c>
      <c r="F2389" t="s">
        <v>150</v>
      </c>
      <c r="G2389" t="s">
        <v>155</v>
      </c>
      <c r="H2389">
        <v>3</v>
      </c>
      <c r="I2389" s="5">
        <v>68.058823529411768</v>
      </c>
      <c r="J2389" s="5">
        <f t="shared" si="37"/>
        <v>204.1764705882353</v>
      </c>
      <c r="K2389" s="6">
        <v>42579</v>
      </c>
      <c r="L2389" s="6" t="s">
        <v>28</v>
      </c>
      <c r="M2389" s="6" t="s">
        <v>29</v>
      </c>
      <c r="N2389" t="s">
        <v>17</v>
      </c>
      <c r="O2389" t="s">
        <v>16</v>
      </c>
    </row>
    <row r="2390" spans="1:15" x14ac:dyDescent="0.45">
      <c r="A2390">
        <v>37319723</v>
      </c>
      <c r="B2390" s="4">
        <v>43853</v>
      </c>
      <c r="C2390">
        <v>5702446</v>
      </c>
      <c r="D2390">
        <v>12634</v>
      </c>
      <c r="E2390" t="s">
        <v>202</v>
      </c>
      <c r="F2390" t="s">
        <v>151</v>
      </c>
      <c r="G2390" t="s">
        <v>154</v>
      </c>
      <c r="H2390">
        <v>2</v>
      </c>
      <c r="I2390" s="5">
        <v>265.53781512605042</v>
      </c>
      <c r="J2390" s="5">
        <f t="shared" si="37"/>
        <v>531.07563025210084</v>
      </c>
      <c r="K2390" s="6">
        <v>42579</v>
      </c>
      <c r="L2390" s="6" t="s">
        <v>28</v>
      </c>
      <c r="M2390" s="6" t="s">
        <v>29</v>
      </c>
      <c r="N2390" t="s">
        <v>17</v>
      </c>
      <c r="O2390" t="s">
        <v>16</v>
      </c>
    </row>
    <row r="2391" spans="1:15" x14ac:dyDescent="0.45">
      <c r="A2391">
        <v>37319723</v>
      </c>
      <c r="B2391" s="4">
        <v>43853</v>
      </c>
      <c r="C2391">
        <v>5702446</v>
      </c>
      <c r="D2391">
        <v>12725</v>
      </c>
      <c r="E2391" t="s">
        <v>220</v>
      </c>
      <c r="F2391" t="s">
        <v>151</v>
      </c>
      <c r="G2391" t="s">
        <v>154</v>
      </c>
      <c r="H2391">
        <v>2</v>
      </c>
      <c r="I2391" s="5">
        <v>263.85714285714289</v>
      </c>
      <c r="J2391" s="5">
        <f t="shared" si="37"/>
        <v>527.71428571428578</v>
      </c>
      <c r="K2391" s="6">
        <v>42579</v>
      </c>
      <c r="L2391" s="6" t="s">
        <v>28</v>
      </c>
      <c r="M2391" s="6" t="s">
        <v>29</v>
      </c>
      <c r="N2391" t="s">
        <v>17</v>
      </c>
      <c r="O2391" t="s">
        <v>16</v>
      </c>
    </row>
    <row r="2392" spans="1:15" x14ac:dyDescent="0.45">
      <c r="A2392">
        <v>76757800</v>
      </c>
      <c r="B2392" s="4">
        <v>43852</v>
      </c>
      <c r="C2392">
        <v>4249836</v>
      </c>
      <c r="D2392">
        <v>11341</v>
      </c>
      <c r="E2392" t="s">
        <v>185</v>
      </c>
      <c r="F2392" t="s">
        <v>150</v>
      </c>
      <c r="G2392" t="s">
        <v>154</v>
      </c>
      <c r="H2392">
        <v>2</v>
      </c>
      <c r="I2392" s="5">
        <v>63.857142857142854</v>
      </c>
      <c r="J2392" s="5">
        <f t="shared" si="37"/>
        <v>127.71428571428571</v>
      </c>
      <c r="K2392" s="6">
        <v>19053</v>
      </c>
      <c r="L2392" s="6" t="s">
        <v>19</v>
      </c>
      <c r="M2392" s="6" t="s">
        <v>47</v>
      </c>
      <c r="N2392" t="s">
        <v>32</v>
      </c>
      <c r="O2392" t="s">
        <v>18</v>
      </c>
    </row>
    <row r="2393" spans="1:15" x14ac:dyDescent="0.45">
      <c r="A2393">
        <v>46988551</v>
      </c>
      <c r="B2393" s="4">
        <v>43852</v>
      </c>
      <c r="C2393">
        <v>8905081</v>
      </c>
      <c r="D2393">
        <v>12086</v>
      </c>
      <c r="E2393" t="s">
        <v>206</v>
      </c>
      <c r="F2393" t="s">
        <v>151</v>
      </c>
      <c r="G2393" t="s">
        <v>154</v>
      </c>
      <c r="H2393">
        <v>3</v>
      </c>
      <c r="I2393" s="5">
        <v>248.73109243697482</v>
      </c>
      <c r="J2393" s="5">
        <f t="shared" si="37"/>
        <v>746.19327731092449</v>
      </c>
      <c r="K2393" s="6" t="s">
        <v>116</v>
      </c>
      <c r="L2393" s="6" t="s">
        <v>21</v>
      </c>
      <c r="M2393" s="6" t="s">
        <v>33</v>
      </c>
      <c r="N2393" t="s">
        <v>17</v>
      </c>
      <c r="O2393" t="s">
        <v>16</v>
      </c>
    </row>
    <row r="2394" spans="1:15" x14ac:dyDescent="0.45">
      <c r="A2394">
        <v>45874285</v>
      </c>
      <c r="B2394" s="4">
        <v>43852</v>
      </c>
      <c r="C2394">
        <v>6909351</v>
      </c>
      <c r="D2394">
        <v>10538</v>
      </c>
      <c r="E2394" t="s">
        <v>226</v>
      </c>
      <c r="F2394" t="s">
        <v>174</v>
      </c>
      <c r="G2394" t="s">
        <v>154</v>
      </c>
      <c r="H2394">
        <v>2</v>
      </c>
      <c r="I2394" s="5">
        <v>130.24369747899161</v>
      </c>
      <c r="J2394" s="5">
        <f t="shared" si="37"/>
        <v>260.48739495798321</v>
      </c>
      <c r="K2394" s="6">
        <v>97769</v>
      </c>
      <c r="L2394" s="6" t="s">
        <v>13</v>
      </c>
      <c r="M2394" s="6" t="s">
        <v>27</v>
      </c>
      <c r="N2394" t="s">
        <v>32</v>
      </c>
      <c r="O2394" t="s">
        <v>16</v>
      </c>
    </row>
    <row r="2395" spans="1:15" x14ac:dyDescent="0.45">
      <c r="A2395">
        <v>76015754</v>
      </c>
      <c r="B2395" s="4">
        <v>43852</v>
      </c>
      <c r="C2395">
        <v>9975822</v>
      </c>
      <c r="D2395">
        <v>10198</v>
      </c>
      <c r="E2395" t="s">
        <v>222</v>
      </c>
      <c r="F2395" t="s">
        <v>174</v>
      </c>
      <c r="G2395" t="s">
        <v>155</v>
      </c>
      <c r="H2395">
        <v>2</v>
      </c>
      <c r="I2395" s="5">
        <v>130.24369747899161</v>
      </c>
      <c r="J2395" s="5">
        <f t="shared" si="37"/>
        <v>260.48739495798321</v>
      </c>
      <c r="K2395" s="6">
        <v>89150</v>
      </c>
      <c r="L2395" s="6" t="s">
        <v>13</v>
      </c>
      <c r="M2395" s="6" t="s">
        <v>14</v>
      </c>
      <c r="N2395" t="s">
        <v>15</v>
      </c>
      <c r="O2395" t="s">
        <v>18</v>
      </c>
    </row>
    <row r="2396" spans="1:15" x14ac:dyDescent="0.45">
      <c r="A2396">
        <v>39318632</v>
      </c>
      <c r="B2396" s="4">
        <v>43852</v>
      </c>
      <c r="C2396">
        <v>9805959</v>
      </c>
      <c r="D2396">
        <v>13583</v>
      </c>
      <c r="E2396" t="s">
        <v>184</v>
      </c>
      <c r="F2396" t="s">
        <v>152</v>
      </c>
      <c r="G2396" t="s">
        <v>154</v>
      </c>
      <c r="H2396">
        <v>2</v>
      </c>
      <c r="I2396" s="5">
        <v>110.07563025210085</v>
      </c>
      <c r="J2396" s="5">
        <f t="shared" si="37"/>
        <v>220.1512605042017</v>
      </c>
      <c r="K2396" s="6" t="s">
        <v>98</v>
      </c>
      <c r="L2396" s="6" t="s">
        <v>21</v>
      </c>
      <c r="M2396" s="6" t="s">
        <v>31</v>
      </c>
      <c r="N2396" t="s">
        <v>17</v>
      </c>
      <c r="O2396" t="s">
        <v>16</v>
      </c>
    </row>
    <row r="2397" spans="1:15" x14ac:dyDescent="0.45">
      <c r="A2397">
        <v>36763457</v>
      </c>
      <c r="B2397" s="4">
        <v>43852</v>
      </c>
      <c r="C2397">
        <v>1263099</v>
      </c>
      <c r="D2397">
        <v>10828</v>
      </c>
      <c r="E2397" t="s">
        <v>190</v>
      </c>
      <c r="F2397" t="s">
        <v>174</v>
      </c>
      <c r="G2397" t="s">
        <v>154</v>
      </c>
      <c r="H2397">
        <v>2</v>
      </c>
      <c r="I2397" s="5">
        <v>136.96638655462186</v>
      </c>
      <c r="J2397" s="5">
        <f t="shared" si="37"/>
        <v>273.93277310924373</v>
      </c>
      <c r="K2397" s="6">
        <v>98587</v>
      </c>
      <c r="L2397" s="6" t="s">
        <v>21</v>
      </c>
      <c r="M2397" s="6" t="s">
        <v>22</v>
      </c>
      <c r="N2397" t="s">
        <v>23</v>
      </c>
      <c r="O2397" t="s">
        <v>16</v>
      </c>
    </row>
    <row r="2398" spans="1:15" x14ac:dyDescent="0.45">
      <c r="A2398">
        <v>36763457</v>
      </c>
      <c r="B2398" s="4">
        <v>43852</v>
      </c>
      <c r="C2398">
        <v>1263099</v>
      </c>
      <c r="D2398">
        <v>12058</v>
      </c>
      <c r="E2398" t="s">
        <v>210</v>
      </c>
      <c r="F2398" t="s">
        <v>151</v>
      </c>
      <c r="G2398" t="s">
        <v>155</v>
      </c>
      <c r="H2398">
        <v>3</v>
      </c>
      <c r="I2398" s="5">
        <v>267.218487394958</v>
      </c>
      <c r="J2398" s="5">
        <f t="shared" si="37"/>
        <v>801.65546218487407</v>
      </c>
      <c r="K2398" s="6">
        <v>98587</v>
      </c>
      <c r="L2398" s="6" t="s">
        <v>21</v>
      </c>
      <c r="M2398" s="6" t="s">
        <v>22</v>
      </c>
      <c r="N2398" t="s">
        <v>23</v>
      </c>
      <c r="O2398" t="s">
        <v>16</v>
      </c>
    </row>
    <row r="2399" spans="1:15" x14ac:dyDescent="0.45">
      <c r="A2399">
        <v>36763457</v>
      </c>
      <c r="B2399" s="4">
        <v>43852</v>
      </c>
      <c r="C2399">
        <v>1263099</v>
      </c>
      <c r="D2399">
        <v>13653</v>
      </c>
      <c r="E2399" t="s">
        <v>196</v>
      </c>
      <c r="F2399" t="s">
        <v>152</v>
      </c>
      <c r="G2399" t="s">
        <v>155</v>
      </c>
      <c r="H2399">
        <v>3</v>
      </c>
      <c r="I2399" s="5">
        <v>121.00000000000001</v>
      </c>
      <c r="J2399" s="5">
        <f t="shared" si="37"/>
        <v>363.00000000000006</v>
      </c>
      <c r="K2399" s="6">
        <v>98587</v>
      </c>
      <c r="L2399" s="6" t="s">
        <v>21</v>
      </c>
      <c r="M2399" s="6" t="s">
        <v>22</v>
      </c>
      <c r="N2399" t="s">
        <v>23</v>
      </c>
      <c r="O2399" t="s">
        <v>16</v>
      </c>
    </row>
    <row r="2400" spans="1:15" x14ac:dyDescent="0.45">
      <c r="A2400">
        <v>76015754</v>
      </c>
      <c r="B2400" s="4">
        <v>43852</v>
      </c>
      <c r="C2400">
        <v>9975822</v>
      </c>
      <c r="D2400">
        <v>11310</v>
      </c>
      <c r="E2400" t="s">
        <v>211</v>
      </c>
      <c r="F2400" t="s">
        <v>150</v>
      </c>
      <c r="G2400" t="s">
        <v>154</v>
      </c>
      <c r="H2400">
        <v>2</v>
      </c>
      <c r="I2400" s="5">
        <v>71.420168067226896</v>
      </c>
      <c r="J2400" s="5">
        <f t="shared" si="37"/>
        <v>142.84033613445379</v>
      </c>
      <c r="K2400" s="6">
        <v>89150</v>
      </c>
      <c r="L2400" s="6" t="s">
        <v>13</v>
      </c>
      <c r="M2400" s="6" t="s">
        <v>14</v>
      </c>
      <c r="N2400" t="s">
        <v>15</v>
      </c>
      <c r="O2400" t="s">
        <v>18</v>
      </c>
    </row>
    <row r="2401" spans="1:15" x14ac:dyDescent="0.45">
      <c r="A2401">
        <v>56072679</v>
      </c>
      <c r="B2401" s="4">
        <v>43851</v>
      </c>
      <c r="C2401">
        <v>4181705</v>
      </c>
      <c r="D2401">
        <v>10339</v>
      </c>
      <c r="E2401" t="s">
        <v>208</v>
      </c>
      <c r="F2401" t="s">
        <v>174</v>
      </c>
      <c r="G2401" t="s">
        <v>155</v>
      </c>
      <c r="H2401">
        <v>2</v>
      </c>
      <c r="I2401" s="5">
        <v>130.24369747899161</v>
      </c>
      <c r="J2401" s="5">
        <f t="shared" si="37"/>
        <v>260.48739495798321</v>
      </c>
      <c r="K2401" s="6">
        <v>23948</v>
      </c>
      <c r="L2401" s="6" t="s">
        <v>19</v>
      </c>
      <c r="M2401" s="6" t="s">
        <v>47</v>
      </c>
      <c r="N2401" t="s">
        <v>15</v>
      </c>
      <c r="O2401" t="s">
        <v>16</v>
      </c>
    </row>
    <row r="2402" spans="1:15" x14ac:dyDescent="0.45">
      <c r="A2402">
        <v>56072679</v>
      </c>
      <c r="B2402" s="4">
        <v>43851</v>
      </c>
      <c r="C2402">
        <v>4181705</v>
      </c>
      <c r="D2402">
        <v>11040</v>
      </c>
      <c r="E2402" t="s">
        <v>191</v>
      </c>
      <c r="F2402" t="s">
        <v>150</v>
      </c>
      <c r="G2402" t="s">
        <v>155</v>
      </c>
      <c r="H2402">
        <v>3</v>
      </c>
      <c r="I2402" s="5">
        <v>65.537815126050418</v>
      </c>
      <c r="J2402" s="5">
        <f t="shared" si="37"/>
        <v>196.61344537815125</v>
      </c>
      <c r="K2402" s="6">
        <v>23948</v>
      </c>
      <c r="L2402" s="6" t="s">
        <v>19</v>
      </c>
      <c r="M2402" s="6" t="s">
        <v>47</v>
      </c>
      <c r="N2402" t="s">
        <v>15</v>
      </c>
      <c r="O2402" t="s">
        <v>16</v>
      </c>
    </row>
    <row r="2403" spans="1:15" x14ac:dyDescent="0.45">
      <c r="A2403">
        <v>56072679</v>
      </c>
      <c r="B2403" s="4">
        <v>43851</v>
      </c>
      <c r="C2403">
        <v>4181705</v>
      </c>
      <c r="D2403">
        <v>11431</v>
      </c>
      <c r="E2403" t="s">
        <v>209</v>
      </c>
      <c r="F2403" t="s">
        <v>150</v>
      </c>
      <c r="G2403" t="s">
        <v>155</v>
      </c>
      <c r="H2403">
        <v>3</v>
      </c>
      <c r="I2403" s="5">
        <v>63.857142857142854</v>
      </c>
      <c r="J2403" s="5">
        <f t="shared" si="37"/>
        <v>191.57142857142856</v>
      </c>
      <c r="K2403" s="6">
        <v>23948</v>
      </c>
      <c r="L2403" s="6" t="s">
        <v>19</v>
      </c>
      <c r="M2403" s="6" t="s">
        <v>47</v>
      </c>
      <c r="N2403" t="s">
        <v>15</v>
      </c>
      <c r="O2403" t="s">
        <v>16</v>
      </c>
    </row>
    <row r="2404" spans="1:15" x14ac:dyDescent="0.45">
      <c r="A2404">
        <v>56072679</v>
      </c>
      <c r="B2404" s="4">
        <v>43851</v>
      </c>
      <c r="C2404">
        <v>4181705</v>
      </c>
      <c r="D2404">
        <v>12086</v>
      </c>
      <c r="E2404" t="s">
        <v>206</v>
      </c>
      <c r="F2404" t="s">
        <v>151</v>
      </c>
      <c r="G2404" t="s">
        <v>154</v>
      </c>
      <c r="H2404">
        <v>3</v>
      </c>
      <c r="I2404" s="5">
        <v>248.73109243697482</v>
      </c>
      <c r="J2404" s="5">
        <f t="shared" si="37"/>
        <v>746.19327731092449</v>
      </c>
      <c r="K2404" s="6">
        <v>23948</v>
      </c>
      <c r="L2404" s="6" t="s">
        <v>19</v>
      </c>
      <c r="M2404" s="6" t="s">
        <v>47</v>
      </c>
      <c r="N2404" t="s">
        <v>15</v>
      </c>
      <c r="O2404" t="s">
        <v>16</v>
      </c>
    </row>
    <row r="2405" spans="1:15" x14ac:dyDescent="0.45">
      <c r="A2405">
        <v>56072679</v>
      </c>
      <c r="B2405" s="4">
        <v>43851</v>
      </c>
      <c r="C2405">
        <v>4181705</v>
      </c>
      <c r="D2405">
        <v>13405</v>
      </c>
      <c r="E2405" t="s">
        <v>221</v>
      </c>
      <c r="F2405" t="s">
        <v>152</v>
      </c>
      <c r="G2405" t="s">
        <v>155</v>
      </c>
      <c r="H2405">
        <v>2</v>
      </c>
      <c r="I2405" s="5">
        <v>116.79831932773111</v>
      </c>
      <c r="J2405" s="5">
        <f t="shared" si="37"/>
        <v>233.59663865546221</v>
      </c>
      <c r="K2405" s="6">
        <v>23948</v>
      </c>
      <c r="L2405" s="6" t="s">
        <v>19</v>
      </c>
      <c r="M2405" s="6" t="s">
        <v>47</v>
      </c>
      <c r="N2405" t="s">
        <v>15</v>
      </c>
      <c r="O2405" t="s">
        <v>16</v>
      </c>
    </row>
    <row r="2406" spans="1:15" x14ac:dyDescent="0.45">
      <c r="A2406">
        <v>66819584</v>
      </c>
      <c r="B2406" s="4">
        <v>43851</v>
      </c>
      <c r="C2406">
        <v>3723721</v>
      </c>
      <c r="D2406">
        <v>10331</v>
      </c>
      <c r="E2406" t="s">
        <v>188</v>
      </c>
      <c r="F2406" t="s">
        <v>174</v>
      </c>
      <c r="G2406" t="s">
        <v>154</v>
      </c>
      <c r="H2406">
        <v>2</v>
      </c>
      <c r="I2406" s="5">
        <v>141.16806722689077</v>
      </c>
      <c r="J2406" s="5">
        <f t="shared" si="37"/>
        <v>282.33613445378154</v>
      </c>
      <c r="K2406" s="6">
        <v>72250</v>
      </c>
      <c r="L2406" s="6" t="s">
        <v>13</v>
      </c>
      <c r="M2406" s="6" t="s">
        <v>14</v>
      </c>
      <c r="N2406" t="s">
        <v>23</v>
      </c>
      <c r="O2406" t="s">
        <v>18</v>
      </c>
    </row>
    <row r="2407" spans="1:15" x14ac:dyDescent="0.45">
      <c r="A2407">
        <v>24892201</v>
      </c>
      <c r="B2407" s="4">
        <v>43851</v>
      </c>
      <c r="C2407">
        <v>3743742</v>
      </c>
      <c r="D2407">
        <v>12058</v>
      </c>
      <c r="E2407" t="s">
        <v>210</v>
      </c>
      <c r="F2407" t="s">
        <v>151</v>
      </c>
      <c r="G2407" t="s">
        <v>155</v>
      </c>
      <c r="H2407">
        <v>2</v>
      </c>
      <c r="I2407" s="5">
        <v>267.218487394958</v>
      </c>
      <c r="J2407" s="5">
        <f t="shared" si="37"/>
        <v>534.43697478991601</v>
      </c>
      <c r="K2407" s="6">
        <v>58256</v>
      </c>
      <c r="L2407" s="6" t="s">
        <v>28</v>
      </c>
      <c r="M2407" s="6" t="s">
        <v>29</v>
      </c>
      <c r="N2407" t="s">
        <v>15</v>
      </c>
      <c r="O2407" t="s">
        <v>16</v>
      </c>
    </row>
    <row r="2408" spans="1:15" x14ac:dyDescent="0.45">
      <c r="A2408">
        <v>26365332</v>
      </c>
      <c r="B2408" s="4">
        <v>43851</v>
      </c>
      <c r="C2408">
        <v>7344318</v>
      </c>
      <c r="D2408">
        <v>11518</v>
      </c>
      <c r="E2408" t="s">
        <v>216</v>
      </c>
      <c r="F2408" t="s">
        <v>150</v>
      </c>
      <c r="G2408" t="s">
        <v>154</v>
      </c>
      <c r="H2408">
        <v>3</v>
      </c>
      <c r="I2408" s="5">
        <v>63.016806722689076</v>
      </c>
      <c r="J2408" s="5">
        <f t="shared" si="37"/>
        <v>189.05042016806723</v>
      </c>
      <c r="K2408" s="6">
        <v>73033</v>
      </c>
      <c r="L2408" s="6" t="s">
        <v>13</v>
      </c>
      <c r="M2408" s="6" t="s">
        <v>14</v>
      </c>
      <c r="N2408" t="s">
        <v>23</v>
      </c>
      <c r="O2408" t="s">
        <v>16</v>
      </c>
    </row>
    <row r="2409" spans="1:15" x14ac:dyDescent="0.45">
      <c r="A2409">
        <v>66401829</v>
      </c>
      <c r="B2409" s="4">
        <v>43850</v>
      </c>
      <c r="C2409">
        <v>8142747</v>
      </c>
      <c r="D2409">
        <v>12710</v>
      </c>
      <c r="E2409" t="s">
        <v>228</v>
      </c>
      <c r="F2409" t="s">
        <v>151</v>
      </c>
      <c r="G2409" t="s">
        <v>155</v>
      </c>
      <c r="H2409">
        <v>2</v>
      </c>
      <c r="I2409" s="5">
        <v>259.65546218487395</v>
      </c>
      <c r="J2409" s="5">
        <f t="shared" si="37"/>
        <v>519.31092436974791</v>
      </c>
      <c r="K2409" s="6">
        <v>97483</v>
      </c>
      <c r="L2409" s="6" t="s">
        <v>13</v>
      </c>
      <c r="M2409" s="6" t="s">
        <v>27</v>
      </c>
      <c r="N2409" t="s">
        <v>32</v>
      </c>
      <c r="O2409" t="s">
        <v>18</v>
      </c>
    </row>
    <row r="2410" spans="1:15" x14ac:dyDescent="0.45">
      <c r="A2410">
        <v>73377450</v>
      </c>
      <c r="B2410" s="4">
        <v>43850</v>
      </c>
      <c r="C2410">
        <v>8096330</v>
      </c>
      <c r="D2410">
        <v>12551</v>
      </c>
      <c r="E2410" t="s">
        <v>217</v>
      </c>
      <c r="F2410" t="s">
        <v>151</v>
      </c>
      <c r="G2410" t="s">
        <v>154</v>
      </c>
      <c r="H2410">
        <v>2</v>
      </c>
      <c r="I2410" s="5">
        <v>259.65546218487395</v>
      </c>
      <c r="J2410" s="5">
        <f t="shared" si="37"/>
        <v>519.31092436974791</v>
      </c>
      <c r="K2410" s="6">
        <v>79219</v>
      </c>
      <c r="L2410" s="6" t="s">
        <v>13</v>
      </c>
      <c r="M2410" s="6" t="s">
        <v>14</v>
      </c>
      <c r="N2410" t="s">
        <v>15</v>
      </c>
      <c r="O2410" t="s">
        <v>18</v>
      </c>
    </row>
    <row r="2411" spans="1:15" x14ac:dyDescent="0.45">
      <c r="A2411">
        <v>73377450</v>
      </c>
      <c r="B2411" s="4">
        <v>43850</v>
      </c>
      <c r="C2411">
        <v>8096330</v>
      </c>
      <c r="D2411">
        <v>13791</v>
      </c>
      <c r="E2411" t="s">
        <v>179</v>
      </c>
      <c r="F2411" t="s">
        <v>152</v>
      </c>
      <c r="G2411" t="s">
        <v>155</v>
      </c>
      <c r="H2411">
        <v>2</v>
      </c>
      <c r="I2411" s="5">
        <v>125.20168067226892</v>
      </c>
      <c r="J2411" s="5">
        <f t="shared" si="37"/>
        <v>250.40336134453784</v>
      </c>
      <c r="K2411" s="6">
        <v>79219</v>
      </c>
      <c r="L2411" s="6" t="s">
        <v>13</v>
      </c>
      <c r="M2411" s="6" t="s">
        <v>14</v>
      </c>
      <c r="N2411" t="s">
        <v>15</v>
      </c>
      <c r="O2411" t="s">
        <v>18</v>
      </c>
    </row>
    <row r="2412" spans="1:15" x14ac:dyDescent="0.45">
      <c r="A2412">
        <v>73377450</v>
      </c>
      <c r="B2412" s="4">
        <v>43850</v>
      </c>
      <c r="C2412">
        <v>8096330</v>
      </c>
      <c r="D2412">
        <v>11081</v>
      </c>
      <c r="E2412" t="s">
        <v>218</v>
      </c>
      <c r="F2412" t="s">
        <v>150</v>
      </c>
      <c r="G2412" t="s">
        <v>155</v>
      </c>
      <c r="H2412">
        <v>2</v>
      </c>
      <c r="I2412" s="5">
        <v>70.579831932773104</v>
      </c>
      <c r="J2412" s="5">
        <f t="shared" si="37"/>
        <v>141.15966386554621</v>
      </c>
      <c r="K2412" s="6">
        <v>79219</v>
      </c>
      <c r="L2412" s="6" t="s">
        <v>13</v>
      </c>
      <c r="M2412" s="6" t="s">
        <v>14</v>
      </c>
      <c r="N2412" t="s">
        <v>15</v>
      </c>
      <c r="O2412" t="s">
        <v>18</v>
      </c>
    </row>
    <row r="2413" spans="1:15" x14ac:dyDescent="0.45">
      <c r="A2413">
        <v>43576604</v>
      </c>
      <c r="B2413" s="4">
        <v>43849</v>
      </c>
      <c r="C2413">
        <v>2718637</v>
      </c>
      <c r="D2413">
        <v>12634</v>
      </c>
      <c r="E2413" t="s">
        <v>202</v>
      </c>
      <c r="F2413" t="s">
        <v>151</v>
      </c>
      <c r="G2413" t="s">
        <v>154</v>
      </c>
      <c r="H2413">
        <v>1</v>
      </c>
      <c r="I2413" s="5">
        <v>265.53781512605042</v>
      </c>
      <c r="J2413" s="5">
        <f t="shared" si="37"/>
        <v>265.53781512605042</v>
      </c>
      <c r="K2413" s="6">
        <v>71088</v>
      </c>
      <c r="L2413" s="6" t="s">
        <v>13</v>
      </c>
      <c r="M2413" s="6" t="s">
        <v>14</v>
      </c>
      <c r="N2413" t="s">
        <v>32</v>
      </c>
      <c r="O2413" t="s">
        <v>16</v>
      </c>
    </row>
    <row r="2414" spans="1:15" x14ac:dyDescent="0.45">
      <c r="A2414">
        <v>43576604</v>
      </c>
      <c r="B2414" s="4">
        <v>43849</v>
      </c>
      <c r="C2414">
        <v>2718637</v>
      </c>
      <c r="D2414">
        <v>10181</v>
      </c>
      <c r="E2414" t="s">
        <v>189</v>
      </c>
      <c r="F2414" t="s">
        <v>174</v>
      </c>
      <c r="G2414" t="s">
        <v>154</v>
      </c>
      <c r="H2414">
        <v>3</v>
      </c>
      <c r="I2414" s="5">
        <v>134.44537815126051</v>
      </c>
      <c r="J2414" s="5">
        <f t="shared" si="37"/>
        <v>403.33613445378154</v>
      </c>
      <c r="K2414" s="6">
        <v>71088</v>
      </c>
      <c r="L2414" s="6" t="s">
        <v>13</v>
      </c>
      <c r="M2414" s="6" t="s">
        <v>14</v>
      </c>
      <c r="N2414" t="s">
        <v>32</v>
      </c>
      <c r="O2414" t="s">
        <v>16</v>
      </c>
    </row>
    <row r="2415" spans="1:15" x14ac:dyDescent="0.45">
      <c r="A2415">
        <v>70371575</v>
      </c>
      <c r="B2415" s="4">
        <v>43849</v>
      </c>
      <c r="C2415">
        <v>8440241</v>
      </c>
      <c r="D2415">
        <v>10339</v>
      </c>
      <c r="E2415" t="s">
        <v>208</v>
      </c>
      <c r="F2415" t="s">
        <v>174</v>
      </c>
      <c r="G2415" t="s">
        <v>155</v>
      </c>
      <c r="H2415">
        <v>2</v>
      </c>
      <c r="I2415" s="5">
        <v>130.24369747899161</v>
      </c>
      <c r="J2415" s="5">
        <f t="shared" si="37"/>
        <v>260.48739495798321</v>
      </c>
      <c r="K2415" s="6">
        <v>38170</v>
      </c>
      <c r="L2415" s="6" t="s">
        <v>19</v>
      </c>
      <c r="M2415" s="6" t="s">
        <v>20</v>
      </c>
      <c r="N2415" t="s">
        <v>35</v>
      </c>
      <c r="O2415" t="s">
        <v>18</v>
      </c>
    </row>
    <row r="2416" spans="1:15" x14ac:dyDescent="0.45">
      <c r="A2416">
        <v>70371575</v>
      </c>
      <c r="B2416" s="4">
        <v>43849</v>
      </c>
      <c r="C2416">
        <v>8440241</v>
      </c>
      <c r="D2416">
        <v>12430</v>
      </c>
      <c r="E2416" t="s">
        <v>186</v>
      </c>
      <c r="F2416" t="s">
        <v>151</v>
      </c>
      <c r="G2416" t="s">
        <v>155</v>
      </c>
      <c r="H2416">
        <v>2</v>
      </c>
      <c r="I2416" s="5">
        <v>256.29411764705884</v>
      </c>
      <c r="J2416" s="5">
        <f t="shared" si="37"/>
        <v>512.58823529411768</v>
      </c>
      <c r="K2416" s="6">
        <v>38170</v>
      </c>
      <c r="L2416" s="6" t="s">
        <v>19</v>
      </c>
      <c r="M2416" s="6" t="s">
        <v>20</v>
      </c>
      <c r="N2416" t="s">
        <v>35</v>
      </c>
      <c r="O2416" t="s">
        <v>18</v>
      </c>
    </row>
    <row r="2417" spans="1:15" x14ac:dyDescent="0.45">
      <c r="A2417">
        <v>70371575</v>
      </c>
      <c r="B2417" s="4">
        <v>43849</v>
      </c>
      <c r="C2417">
        <v>8440241</v>
      </c>
      <c r="D2417">
        <v>13791</v>
      </c>
      <c r="E2417" t="s">
        <v>179</v>
      </c>
      <c r="F2417" t="s">
        <v>152</v>
      </c>
      <c r="G2417" t="s">
        <v>155</v>
      </c>
      <c r="H2417">
        <v>2</v>
      </c>
      <c r="I2417" s="5">
        <v>125.20168067226892</v>
      </c>
      <c r="J2417" s="5">
        <f t="shared" si="37"/>
        <v>250.40336134453784</v>
      </c>
      <c r="K2417" s="6">
        <v>38170</v>
      </c>
      <c r="L2417" s="6" t="s">
        <v>19</v>
      </c>
      <c r="M2417" s="6" t="s">
        <v>20</v>
      </c>
      <c r="N2417" t="s">
        <v>35</v>
      </c>
      <c r="O2417" t="s">
        <v>18</v>
      </c>
    </row>
    <row r="2418" spans="1:15" x14ac:dyDescent="0.45">
      <c r="A2418">
        <v>43576604</v>
      </c>
      <c r="B2418" s="4">
        <v>43849</v>
      </c>
      <c r="C2418">
        <v>2718637</v>
      </c>
      <c r="D2418">
        <v>13699</v>
      </c>
      <c r="E2418" t="s">
        <v>223</v>
      </c>
      <c r="F2418" t="s">
        <v>152</v>
      </c>
      <c r="G2418" t="s">
        <v>155</v>
      </c>
      <c r="H2418">
        <v>2</v>
      </c>
      <c r="I2418" s="5">
        <v>119.31932773109244</v>
      </c>
      <c r="J2418" s="5">
        <f t="shared" si="37"/>
        <v>238.63865546218489</v>
      </c>
      <c r="K2418" s="6">
        <v>71088</v>
      </c>
      <c r="L2418" s="6" t="s">
        <v>13</v>
      </c>
      <c r="M2418" s="6" t="s">
        <v>14</v>
      </c>
      <c r="N2418" t="s">
        <v>32</v>
      </c>
      <c r="O2418" t="s">
        <v>16</v>
      </c>
    </row>
    <row r="2419" spans="1:15" x14ac:dyDescent="0.45">
      <c r="A2419">
        <v>91315576</v>
      </c>
      <c r="B2419" s="4">
        <v>43848</v>
      </c>
      <c r="C2419">
        <v>4783528</v>
      </c>
      <c r="D2419">
        <v>11733</v>
      </c>
      <c r="E2419" t="s">
        <v>182</v>
      </c>
      <c r="F2419" t="s">
        <v>150</v>
      </c>
      <c r="G2419" t="s">
        <v>155</v>
      </c>
      <c r="H2419">
        <v>2</v>
      </c>
      <c r="I2419" s="5">
        <v>73.100840336134453</v>
      </c>
      <c r="J2419" s="5">
        <f t="shared" si="37"/>
        <v>146.20168067226891</v>
      </c>
      <c r="K2419" s="6" t="s">
        <v>59</v>
      </c>
      <c r="L2419" s="6" t="s">
        <v>21</v>
      </c>
      <c r="M2419" s="6" t="s">
        <v>25</v>
      </c>
      <c r="N2419" t="s">
        <v>32</v>
      </c>
      <c r="O2419" t="s">
        <v>26</v>
      </c>
    </row>
    <row r="2420" spans="1:15" x14ac:dyDescent="0.45">
      <c r="A2420">
        <v>91315576</v>
      </c>
      <c r="B2420" s="4">
        <v>43848</v>
      </c>
      <c r="C2420">
        <v>4783528</v>
      </c>
      <c r="D2420">
        <v>12735</v>
      </c>
      <c r="E2420" t="s">
        <v>231</v>
      </c>
      <c r="F2420" t="s">
        <v>151</v>
      </c>
      <c r="G2420" t="s">
        <v>155</v>
      </c>
      <c r="H2420">
        <v>3</v>
      </c>
      <c r="I2420" s="5">
        <v>268.05882352941177</v>
      </c>
      <c r="J2420" s="5">
        <f t="shared" si="37"/>
        <v>804.17647058823536</v>
      </c>
      <c r="K2420" s="6" t="s">
        <v>59</v>
      </c>
      <c r="L2420" s="6" t="s">
        <v>21</v>
      </c>
      <c r="M2420" s="6" t="s">
        <v>25</v>
      </c>
      <c r="N2420" t="s">
        <v>32</v>
      </c>
      <c r="O2420" t="s">
        <v>26</v>
      </c>
    </row>
    <row r="2421" spans="1:15" x14ac:dyDescent="0.45">
      <c r="A2421">
        <v>91315576</v>
      </c>
      <c r="B2421" s="4">
        <v>43848</v>
      </c>
      <c r="C2421">
        <v>4783528</v>
      </c>
      <c r="D2421">
        <v>13394</v>
      </c>
      <c r="E2421" t="s">
        <v>214</v>
      </c>
      <c r="F2421" t="s">
        <v>152</v>
      </c>
      <c r="G2421" t="s">
        <v>154</v>
      </c>
      <c r="H2421">
        <v>3</v>
      </c>
      <c r="I2421" s="5">
        <v>123.52100840336136</v>
      </c>
      <c r="J2421" s="5">
        <f t="shared" si="37"/>
        <v>370.56302521008411</v>
      </c>
      <c r="K2421" s="6" t="s">
        <v>59</v>
      </c>
      <c r="L2421" s="6" t="s">
        <v>21</v>
      </c>
      <c r="M2421" s="6" t="s">
        <v>25</v>
      </c>
      <c r="N2421" t="s">
        <v>32</v>
      </c>
      <c r="O2421" t="s">
        <v>26</v>
      </c>
    </row>
    <row r="2422" spans="1:15" x14ac:dyDescent="0.45">
      <c r="A2422">
        <v>21444486</v>
      </c>
      <c r="B2422" s="4">
        <v>43848</v>
      </c>
      <c r="C2422">
        <v>4776123</v>
      </c>
      <c r="D2422">
        <v>10722</v>
      </c>
      <c r="E2422" t="s">
        <v>192</v>
      </c>
      <c r="F2422" t="s">
        <v>174</v>
      </c>
      <c r="G2422" t="s">
        <v>154</v>
      </c>
      <c r="H2422">
        <v>2</v>
      </c>
      <c r="I2422" s="5">
        <v>136.96638655462186</v>
      </c>
      <c r="J2422" s="5">
        <f t="shared" si="37"/>
        <v>273.93277310924373</v>
      </c>
      <c r="K2422" s="6">
        <v>46446</v>
      </c>
      <c r="L2422" s="6" t="s">
        <v>28</v>
      </c>
      <c r="M2422" s="6" t="s">
        <v>29</v>
      </c>
      <c r="N2422" t="s">
        <v>17</v>
      </c>
      <c r="O2422" t="s">
        <v>16</v>
      </c>
    </row>
    <row r="2423" spans="1:15" x14ac:dyDescent="0.45">
      <c r="A2423">
        <v>77975475</v>
      </c>
      <c r="B2423" s="4">
        <v>43847</v>
      </c>
      <c r="C2423">
        <v>5336210</v>
      </c>
      <c r="D2423">
        <v>13685</v>
      </c>
      <c r="E2423" t="s">
        <v>181</v>
      </c>
      <c r="F2423" t="s">
        <v>152</v>
      </c>
      <c r="G2423" t="s">
        <v>155</v>
      </c>
      <c r="H2423">
        <v>3</v>
      </c>
      <c r="I2423" s="5">
        <v>122.68067226890757</v>
      </c>
      <c r="J2423" s="5">
        <f t="shared" si="37"/>
        <v>368.0420168067227</v>
      </c>
      <c r="K2423" s="6">
        <v>32105</v>
      </c>
      <c r="L2423" s="6" t="s">
        <v>28</v>
      </c>
      <c r="M2423" s="6" t="s">
        <v>29</v>
      </c>
      <c r="N2423" t="s">
        <v>23</v>
      </c>
      <c r="O2423" t="s">
        <v>18</v>
      </c>
    </row>
    <row r="2424" spans="1:15" x14ac:dyDescent="0.45">
      <c r="A2424">
        <v>53741505</v>
      </c>
      <c r="B2424" s="4">
        <v>43846</v>
      </c>
      <c r="C2424">
        <v>4278527</v>
      </c>
      <c r="D2424">
        <v>13791</v>
      </c>
      <c r="E2424" t="s">
        <v>179</v>
      </c>
      <c r="F2424" t="s">
        <v>152</v>
      </c>
      <c r="G2424" t="s">
        <v>155</v>
      </c>
      <c r="H2424">
        <v>2</v>
      </c>
      <c r="I2424" s="5">
        <v>125.20168067226892</v>
      </c>
      <c r="J2424" s="5">
        <f t="shared" si="37"/>
        <v>250.40336134453784</v>
      </c>
      <c r="K2424" s="6">
        <v>72351</v>
      </c>
      <c r="L2424" s="6" t="s">
        <v>13</v>
      </c>
      <c r="M2424" s="6" t="s">
        <v>14</v>
      </c>
      <c r="N2424" t="s">
        <v>32</v>
      </c>
      <c r="O2424" t="s">
        <v>16</v>
      </c>
    </row>
    <row r="2425" spans="1:15" x14ac:dyDescent="0.45">
      <c r="A2425">
        <v>25153371</v>
      </c>
      <c r="B2425" s="4">
        <v>43846</v>
      </c>
      <c r="C2425">
        <v>5553181</v>
      </c>
      <c r="D2425">
        <v>13320</v>
      </c>
      <c r="E2425" t="s">
        <v>225</v>
      </c>
      <c r="F2425" t="s">
        <v>152</v>
      </c>
      <c r="G2425" t="s">
        <v>154</v>
      </c>
      <c r="H2425">
        <v>2</v>
      </c>
      <c r="I2425" s="5">
        <v>110.07563025210085</v>
      </c>
      <c r="J2425" s="5">
        <f t="shared" si="37"/>
        <v>220.1512605042017</v>
      </c>
      <c r="K2425" s="6">
        <v>24340</v>
      </c>
      <c r="L2425" s="6" t="s">
        <v>19</v>
      </c>
      <c r="M2425" s="6" t="s">
        <v>34</v>
      </c>
      <c r="N2425" t="s">
        <v>32</v>
      </c>
      <c r="O2425" t="s">
        <v>16</v>
      </c>
    </row>
    <row r="2426" spans="1:15" x14ac:dyDescent="0.45">
      <c r="A2426">
        <v>59008905</v>
      </c>
      <c r="B2426" s="4">
        <v>43845</v>
      </c>
      <c r="C2426">
        <v>3269482</v>
      </c>
      <c r="D2426">
        <v>10561</v>
      </c>
      <c r="E2426" t="s">
        <v>194</v>
      </c>
      <c r="F2426" t="s">
        <v>174</v>
      </c>
      <c r="G2426" t="s">
        <v>154</v>
      </c>
      <c r="H2426">
        <v>2</v>
      </c>
      <c r="I2426" s="5">
        <v>133.60504201680675</v>
      </c>
      <c r="J2426" s="5">
        <f t="shared" si="37"/>
        <v>267.2100840336135</v>
      </c>
      <c r="K2426" s="6">
        <v>72793</v>
      </c>
      <c r="L2426" s="6" t="s">
        <v>13</v>
      </c>
      <c r="M2426" s="6" t="s">
        <v>14</v>
      </c>
      <c r="N2426" t="s">
        <v>17</v>
      </c>
      <c r="O2426" t="s">
        <v>16</v>
      </c>
    </row>
    <row r="2427" spans="1:15" x14ac:dyDescent="0.45">
      <c r="A2427">
        <v>93158695</v>
      </c>
      <c r="B2427" s="4">
        <v>43844</v>
      </c>
      <c r="C2427">
        <v>3612810</v>
      </c>
      <c r="D2427">
        <v>11400</v>
      </c>
      <c r="E2427" t="s">
        <v>204</v>
      </c>
      <c r="F2427" t="s">
        <v>150</v>
      </c>
      <c r="G2427" t="s">
        <v>155</v>
      </c>
      <c r="H2427">
        <v>3</v>
      </c>
      <c r="I2427" s="5">
        <v>63.857142857142854</v>
      </c>
      <c r="J2427" s="5">
        <f t="shared" si="37"/>
        <v>191.57142857142856</v>
      </c>
      <c r="K2427" s="6">
        <v>51491</v>
      </c>
      <c r="L2427" s="6" t="s">
        <v>28</v>
      </c>
      <c r="M2427" s="6" t="s">
        <v>29</v>
      </c>
      <c r="N2427" t="s">
        <v>35</v>
      </c>
      <c r="O2427" t="s">
        <v>26</v>
      </c>
    </row>
    <row r="2428" spans="1:15" x14ac:dyDescent="0.45">
      <c r="A2428">
        <v>63972325</v>
      </c>
      <c r="B2428" s="4">
        <v>43844</v>
      </c>
      <c r="C2428">
        <v>3458402</v>
      </c>
      <c r="D2428">
        <v>12086</v>
      </c>
      <c r="E2428" t="s">
        <v>206</v>
      </c>
      <c r="F2428" t="s">
        <v>151</v>
      </c>
      <c r="G2428" t="s">
        <v>154</v>
      </c>
      <c r="H2428">
        <v>1</v>
      </c>
      <c r="I2428" s="5">
        <v>248.73109243697482</v>
      </c>
      <c r="J2428" s="5">
        <f t="shared" si="37"/>
        <v>248.73109243697482</v>
      </c>
      <c r="K2428" s="6">
        <v>76571</v>
      </c>
      <c r="L2428" s="6" t="s">
        <v>13</v>
      </c>
      <c r="M2428" s="6" t="s">
        <v>14</v>
      </c>
      <c r="N2428" t="s">
        <v>17</v>
      </c>
      <c r="O2428" t="s">
        <v>18</v>
      </c>
    </row>
    <row r="2429" spans="1:15" x14ac:dyDescent="0.45">
      <c r="A2429">
        <v>86617448</v>
      </c>
      <c r="B2429" s="4">
        <v>43844</v>
      </c>
      <c r="C2429">
        <v>5930806</v>
      </c>
      <c r="D2429">
        <v>12086</v>
      </c>
      <c r="E2429" t="s">
        <v>206</v>
      </c>
      <c r="F2429" t="s">
        <v>151</v>
      </c>
      <c r="G2429" t="s">
        <v>154</v>
      </c>
      <c r="H2429">
        <v>2</v>
      </c>
      <c r="I2429" s="5">
        <v>248.73109243697482</v>
      </c>
      <c r="J2429" s="5">
        <f t="shared" si="37"/>
        <v>497.46218487394964</v>
      </c>
      <c r="K2429" s="6">
        <v>91781</v>
      </c>
      <c r="L2429" s="6" t="s">
        <v>13</v>
      </c>
      <c r="M2429" s="6" t="s">
        <v>27</v>
      </c>
      <c r="N2429" t="s">
        <v>32</v>
      </c>
      <c r="O2429" t="s">
        <v>18</v>
      </c>
    </row>
    <row r="2430" spans="1:15" x14ac:dyDescent="0.45">
      <c r="A2430">
        <v>70442835</v>
      </c>
      <c r="B2430" s="4">
        <v>43844</v>
      </c>
      <c r="C2430">
        <v>4073811</v>
      </c>
      <c r="D2430">
        <v>10538</v>
      </c>
      <c r="E2430" t="s">
        <v>226</v>
      </c>
      <c r="F2430" t="s">
        <v>174</v>
      </c>
      <c r="G2430" t="s">
        <v>154</v>
      </c>
      <c r="H2430">
        <v>2</v>
      </c>
      <c r="I2430" s="5">
        <v>130.24369747899161</v>
      </c>
      <c r="J2430" s="5">
        <f t="shared" si="37"/>
        <v>260.48739495798321</v>
      </c>
      <c r="K2430" s="6">
        <v>53859</v>
      </c>
      <c r="L2430" s="6" t="s">
        <v>28</v>
      </c>
      <c r="M2430" s="6" t="s">
        <v>29</v>
      </c>
      <c r="N2430" t="s">
        <v>17</v>
      </c>
      <c r="O2430" t="s">
        <v>18</v>
      </c>
    </row>
    <row r="2431" spans="1:15" x14ac:dyDescent="0.45">
      <c r="A2431">
        <v>70442835</v>
      </c>
      <c r="B2431" s="4">
        <v>43844</v>
      </c>
      <c r="C2431">
        <v>4073811</v>
      </c>
      <c r="D2431">
        <v>12499</v>
      </c>
      <c r="E2431" t="s">
        <v>183</v>
      </c>
      <c r="F2431" t="s">
        <v>151</v>
      </c>
      <c r="G2431" t="s">
        <v>155</v>
      </c>
      <c r="H2431">
        <v>2</v>
      </c>
      <c r="I2431" s="5">
        <v>248.73109243697482</v>
      </c>
      <c r="J2431" s="5">
        <f t="shared" si="37"/>
        <v>497.46218487394964</v>
      </c>
      <c r="K2431" s="6">
        <v>53859</v>
      </c>
      <c r="L2431" s="6" t="s">
        <v>28</v>
      </c>
      <c r="M2431" s="6" t="s">
        <v>29</v>
      </c>
      <c r="N2431" t="s">
        <v>17</v>
      </c>
      <c r="O2431" t="s">
        <v>18</v>
      </c>
    </row>
    <row r="2432" spans="1:15" x14ac:dyDescent="0.45">
      <c r="A2432">
        <v>70442835</v>
      </c>
      <c r="B2432" s="4">
        <v>43844</v>
      </c>
      <c r="C2432">
        <v>4073811</v>
      </c>
      <c r="D2432">
        <v>12551</v>
      </c>
      <c r="E2432" t="s">
        <v>217</v>
      </c>
      <c r="F2432" t="s">
        <v>151</v>
      </c>
      <c r="G2432" t="s">
        <v>154</v>
      </c>
      <c r="H2432">
        <v>3</v>
      </c>
      <c r="I2432" s="5">
        <v>259.65546218487395</v>
      </c>
      <c r="J2432" s="5">
        <f t="shared" si="37"/>
        <v>778.96638655462186</v>
      </c>
      <c r="K2432" s="6">
        <v>53859</v>
      </c>
      <c r="L2432" s="6" t="s">
        <v>28</v>
      </c>
      <c r="M2432" s="6" t="s">
        <v>29</v>
      </c>
      <c r="N2432" t="s">
        <v>17</v>
      </c>
      <c r="O2432" t="s">
        <v>18</v>
      </c>
    </row>
    <row r="2433" spans="1:15" x14ac:dyDescent="0.45">
      <c r="A2433">
        <v>70442835</v>
      </c>
      <c r="B2433" s="4">
        <v>43844</v>
      </c>
      <c r="C2433">
        <v>4073811</v>
      </c>
      <c r="D2433">
        <v>12495</v>
      </c>
      <c r="E2433" t="s">
        <v>201</v>
      </c>
      <c r="F2433" t="s">
        <v>151</v>
      </c>
      <c r="G2433" t="s">
        <v>155</v>
      </c>
      <c r="H2433">
        <v>3</v>
      </c>
      <c r="I2433" s="5">
        <v>264.69747899159665</v>
      </c>
      <c r="J2433" s="5">
        <f t="shared" si="37"/>
        <v>794.09243697478996</v>
      </c>
      <c r="K2433" s="6">
        <v>53859</v>
      </c>
      <c r="L2433" s="6" t="s">
        <v>28</v>
      </c>
      <c r="M2433" s="6" t="s">
        <v>29</v>
      </c>
      <c r="N2433" t="s">
        <v>17</v>
      </c>
      <c r="O2433" t="s">
        <v>18</v>
      </c>
    </row>
    <row r="2434" spans="1:15" x14ac:dyDescent="0.45">
      <c r="A2434">
        <v>70442835</v>
      </c>
      <c r="B2434" s="4">
        <v>43844</v>
      </c>
      <c r="C2434">
        <v>4073811</v>
      </c>
      <c r="D2434">
        <v>13685</v>
      </c>
      <c r="E2434" t="s">
        <v>181</v>
      </c>
      <c r="F2434" t="s">
        <v>152</v>
      </c>
      <c r="G2434" t="s">
        <v>155</v>
      </c>
      <c r="H2434">
        <v>3</v>
      </c>
      <c r="I2434" s="5">
        <v>122.68067226890757</v>
      </c>
      <c r="J2434" s="5">
        <f t="shared" ref="J2434:J2497" si="38">H2434*I2434</f>
        <v>368.0420168067227</v>
      </c>
      <c r="K2434" s="6">
        <v>53859</v>
      </c>
      <c r="L2434" s="6" t="s">
        <v>28</v>
      </c>
      <c r="M2434" s="6" t="s">
        <v>29</v>
      </c>
      <c r="N2434" t="s">
        <v>17</v>
      </c>
      <c r="O2434" t="s">
        <v>18</v>
      </c>
    </row>
    <row r="2435" spans="1:15" x14ac:dyDescent="0.45">
      <c r="A2435">
        <v>65395367</v>
      </c>
      <c r="B2435" s="4">
        <v>43844</v>
      </c>
      <c r="C2435">
        <v>9698285</v>
      </c>
      <c r="D2435">
        <v>13397</v>
      </c>
      <c r="E2435" t="s">
        <v>219</v>
      </c>
      <c r="F2435" t="s">
        <v>152</v>
      </c>
      <c r="G2435" t="s">
        <v>155</v>
      </c>
      <c r="H2435">
        <v>2</v>
      </c>
      <c r="I2435" s="5">
        <v>117.63865546218489</v>
      </c>
      <c r="J2435" s="5">
        <f t="shared" si="38"/>
        <v>235.27731092436977</v>
      </c>
      <c r="K2435" s="6">
        <v>64546</v>
      </c>
      <c r="L2435" s="6" t="s">
        <v>28</v>
      </c>
      <c r="M2435" s="6" t="s">
        <v>39</v>
      </c>
      <c r="N2435" t="s">
        <v>23</v>
      </c>
      <c r="O2435" t="s">
        <v>18</v>
      </c>
    </row>
    <row r="2436" spans="1:15" x14ac:dyDescent="0.45">
      <c r="A2436">
        <v>63972325</v>
      </c>
      <c r="B2436" s="4">
        <v>43844</v>
      </c>
      <c r="C2436">
        <v>3458402</v>
      </c>
      <c r="D2436">
        <v>13355</v>
      </c>
      <c r="E2436" t="s">
        <v>224</v>
      </c>
      <c r="F2436" t="s">
        <v>152</v>
      </c>
      <c r="G2436" t="s">
        <v>154</v>
      </c>
      <c r="H2436">
        <v>2</v>
      </c>
      <c r="I2436" s="5">
        <v>123.52100840336136</v>
      </c>
      <c r="J2436" s="5">
        <f t="shared" si="38"/>
        <v>247.04201680672273</v>
      </c>
      <c r="K2436" s="6">
        <v>76571</v>
      </c>
      <c r="L2436" s="6" t="s">
        <v>13</v>
      </c>
      <c r="M2436" s="6" t="s">
        <v>14</v>
      </c>
      <c r="N2436" t="s">
        <v>17</v>
      </c>
      <c r="O2436" t="s">
        <v>18</v>
      </c>
    </row>
    <row r="2437" spans="1:15" x14ac:dyDescent="0.45">
      <c r="A2437">
        <v>63972325</v>
      </c>
      <c r="B2437" s="4">
        <v>43844</v>
      </c>
      <c r="C2437">
        <v>3458402</v>
      </c>
      <c r="D2437">
        <v>13583</v>
      </c>
      <c r="E2437" t="s">
        <v>184</v>
      </c>
      <c r="F2437" t="s">
        <v>152</v>
      </c>
      <c r="G2437" t="s">
        <v>154</v>
      </c>
      <c r="H2437">
        <v>2</v>
      </c>
      <c r="I2437" s="5">
        <v>110.07563025210085</v>
      </c>
      <c r="J2437" s="5">
        <f t="shared" si="38"/>
        <v>220.1512605042017</v>
      </c>
      <c r="K2437" s="6">
        <v>76571</v>
      </c>
      <c r="L2437" s="6" t="s">
        <v>13</v>
      </c>
      <c r="M2437" s="6" t="s">
        <v>14</v>
      </c>
      <c r="N2437" t="s">
        <v>17</v>
      </c>
      <c r="O2437" t="s">
        <v>18</v>
      </c>
    </row>
    <row r="2438" spans="1:15" x14ac:dyDescent="0.45">
      <c r="A2438">
        <v>63972325</v>
      </c>
      <c r="B2438" s="4">
        <v>43844</v>
      </c>
      <c r="C2438">
        <v>3458402</v>
      </c>
      <c r="D2438">
        <v>11175</v>
      </c>
      <c r="E2438" t="s">
        <v>229</v>
      </c>
      <c r="F2438" t="s">
        <v>150</v>
      </c>
      <c r="G2438" t="s">
        <v>155</v>
      </c>
      <c r="H2438">
        <v>3</v>
      </c>
      <c r="I2438" s="5">
        <v>71.420168067226896</v>
      </c>
      <c r="J2438" s="5">
        <f t="shared" si="38"/>
        <v>214.2605042016807</v>
      </c>
      <c r="K2438" s="6">
        <v>76571</v>
      </c>
      <c r="L2438" s="6" t="s">
        <v>13</v>
      </c>
      <c r="M2438" s="6" t="s">
        <v>14</v>
      </c>
      <c r="N2438" t="s">
        <v>17</v>
      </c>
      <c r="O2438" t="s">
        <v>18</v>
      </c>
    </row>
    <row r="2439" spans="1:15" x14ac:dyDescent="0.45">
      <c r="A2439">
        <v>63972325</v>
      </c>
      <c r="B2439" s="4">
        <v>43844</v>
      </c>
      <c r="C2439">
        <v>3458402</v>
      </c>
      <c r="D2439">
        <v>11040</v>
      </c>
      <c r="E2439" t="s">
        <v>191</v>
      </c>
      <c r="F2439" t="s">
        <v>150</v>
      </c>
      <c r="G2439" t="s">
        <v>155</v>
      </c>
      <c r="H2439">
        <v>3</v>
      </c>
      <c r="I2439" s="5">
        <v>65.537815126050418</v>
      </c>
      <c r="J2439" s="5">
        <f t="shared" si="38"/>
        <v>196.61344537815125</v>
      </c>
      <c r="K2439" s="6">
        <v>76571</v>
      </c>
      <c r="L2439" s="6" t="s">
        <v>13</v>
      </c>
      <c r="M2439" s="6" t="s">
        <v>14</v>
      </c>
      <c r="N2439" t="s">
        <v>17</v>
      </c>
      <c r="O2439" t="s">
        <v>18</v>
      </c>
    </row>
    <row r="2440" spans="1:15" x14ac:dyDescent="0.45">
      <c r="A2440">
        <v>89974891</v>
      </c>
      <c r="B2440" s="4">
        <v>43843</v>
      </c>
      <c r="C2440">
        <v>8326617</v>
      </c>
      <c r="D2440">
        <v>10722</v>
      </c>
      <c r="E2440" t="s">
        <v>192</v>
      </c>
      <c r="F2440" t="s">
        <v>174</v>
      </c>
      <c r="G2440" t="s">
        <v>154</v>
      </c>
      <c r="H2440">
        <v>2</v>
      </c>
      <c r="I2440" s="5">
        <v>136.96638655462186</v>
      </c>
      <c r="J2440" s="5">
        <f t="shared" si="38"/>
        <v>273.93277310924373</v>
      </c>
      <c r="K2440" s="6">
        <v>58300</v>
      </c>
      <c r="L2440" s="6" t="s">
        <v>28</v>
      </c>
      <c r="M2440" s="6" t="s">
        <v>29</v>
      </c>
      <c r="N2440" t="s">
        <v>17</v>
      </c>
      <c r="O2440" t="s">
        <v>30</v>
      </c>
    </row>
    <row r="2441" spans="1:15" x14ac:dyDescent="0.45">
      <c r="A2441">
        <v>89974891</v>
      </c>
      <c r="B2441" s="4">
        <v>43843</v>
      </c>
      <c r="C2441">
        <v>8326617</v>
      </c>
      <c r="D2441">
        <v>13397</v>
      </c>
      <c r="E2441" t="s">
        <v>219</v>
      </c>
      <c r="F2441" t="s">
        <v>152</v>
      </c>
      <c r="G2441" t="s">
        <v>155</v>
      </c>
      <c r="H2441">
        <v>3</v>
      </c>
      <c r="I2441" s="5">
        <v>117.63865546218489</v>
      </c>
      <c r="J2441" s="5">
        <f t="shared" si="38"/>
        <v>352.91596638655466</v>
      </c>
      <c r="K2441" s="6">
        <v>58300</v>
      </c>
      <c r="L2441" s="6" t="s">
        <v>28</v>
      </c>
      <c r="M2441" s="6" t="s">
        <v>29</v>
      </c>
      <c r="N2441" t="s">
        <v>17</v>
      </c>
      <c r="O2441" t="s">
        <v>30</v>
      </c>
    </row>
    <row r="2442" spans="1:15" x14ac:dyDescent="0.45">
      <c r="A2442">
        <v>49625050</v>
      </c>
      <c r="B2442" s="4">
        <v>43843</v>
      </c>
      <c r="C2442">
        <v>6668661</v>
      </c>
      <c r="D2442">
        <v>11969</v>
      </c>
      <c r="E2442" t="s">
        <v>195</v>
      </c>
      <c r="F2442" t="s">
        <v>150</v>
      </c>
      <c r="G2442" t="s">
        <v>155</v>
      </c>
      <c r="H2442">
        <v>3</v>
      </c>
      <c r="I2442" s="5">
        <v>66.378151260504197</v>
      </c>
      <c r="J2442" s="5">
        <f t="shared" si="38"/>
        <v>199.1344537815126</v>
      </c>
      <c r="K2442" s="6">
        <v>35119</v>
      </c>
      <c r="L2442" s="6" t="s">
        <v>28</v>
      </c>
      <c r="M2442" s="6" t="s">
        <v>39</v>
      </c>
      <c r="N2442" t="s">
        <v>17</v>
      </c>
      <c r="O2442" t="s">
        <v>16</v>
      </c>
    </row>
    <row r="2443" spans="1:15" x14ac:dyDescent="0.45">
      <c r="A2443">
        <v>49625050</v>
      </c>
      <c r="B2443" s="4">
        <v>43843</v>
      </c>
      <c r="C2443">
        <v>6668661</v>
      </c>
      <c r="D2443">
        <v>13699</v>
      </c>
      <c r="E2443" t="s">
        <v>223</v>
      </c>
      <c r="F2443" t="s">
        <v>152</v>
      </c>
      <c r="G2443" t="s">
        <v>155</v>
      </c>
      <c r="H2443">
        <v>3</v>
      </c>
      <c r="I2443" s="5">
        <v>119.31932773109244</v>
      </c>
      <c r="J2443" s="5">
        <f t="shared" si="38"/>
        <v>357.9579831932773</v>
      </c>
      <c r="K2443" s="6">
        <v>35119</v>
      </c>
      <c r="L2443" s="6" t="s">
        <v>28</v>
      </c>
      <c r="M2443" s="6" t="s">
        <v>39</v>
      </c>
      <c r="N2443" t="s">
        <v>17</v>
      </c>
      <c r="O2443" t="s">
        <v>16</v>
      </c>
    </row>
    <row r="2444" spans="1:15" x14ac:dyDescent="0.45">
      <c r="A2444">
        <v>49625050</v>
      </c>
      <c r="B2444" s="4">
        <v>43843</v>
      </c>
      <c r="C2444">
        <v>6668661</v>
      </c>
      <c r="D2444">
        <v>13583</v>
      </c>
      <c r="E2444" t="s">
        <v>184</v>
      </c>
      <c r="F2444" t="s">
        <v>152</v>
      </c>
      <c r="G2444" t="s">
        <v>154</v>
      </c>
      <c r="H2444">
        <v>3</v>
      </c>
      <c r="I2444" s="5">
        <v>110.07563025210085</v>
      </c>
      <c r="J2444" s="5">
        <f t="shared" si="38"/>
        <v>330.22689075630257</v>
      </c>
      <c r="K2444" s="6">
        <v>35119</v>
      </c>
      <c r="L2444" s="6" t="s">
        <v>28</v>
      </c>
      <c r="M2444" s="6" t="s">
        <v>39</v>
      </c>
      <c r="N2444" t="s">
        <v>17</v>
      </c>
      <c r="O2444" t="s">
        <v>16</v>
      </c>
    </row>
    <row r="2445" spans="1:15" x14ac:dyDescent="0.45">
      <c r="A2445">
        <v>24937332</v>
      </c>
      <c r="B2445" s="4">
        <v>43843</v>
      </c>
      <c r="C2445">
        <v>6659999</v>
      </c>
      <c r="D2445">
        <v>12735</v>
      </c>
      <c r="E2445" t="s">
        <v>231</v>
      </c>
      <c r="F2445" t="s">
        <v>151</v>
      </c>
      <c r="G2445" t="s">
        <v>155</v>
      </c>
      <c r="H2445">
        <v>2</v>
      </c>
      <c r="I2445" s="5">
        <v>268.05882352941177</v>
      </c>
      <c r="J2445" s="5">
        <f t="shared" si="38"/>
        <v>536.11764705882354</v>
      </c>
      <c r="K2445" s="6" t="s">
        <v>93</v>
      </c>
      <c r="L2445" s="6" t="s">
        <v>21</v>
      </c>
      <c r="M2445" s="6" t="s">
        <v>25</v>
      </c>
      <c r="N2445" t="s">
        <v>23</v>
      </c>
      <c r="O2445" t="s">
        <v>16</v>
      </c>
    </row>
    <row r="2446" spans="1:15" x14ac:dyDescent="0.45">
      <c r="A2446">
        <v>64512018</v>
      </c>
      <c r="B2446" s="4">
        <v>43841</v>
      </c>
      <c r="C2446">
        <v>8384213</v>
      </c>
      <c r="D2446">
        <v>10181</v>
      </c>
      <c r="E2446" t="s">
        <v>189</v>
      </c>
      <c r="F2446" t="s">
        <v>174</v>
      </c>
      <c r="G2446" t="s">
        <v>154</v>
      </c>
      <c r="H2446">
        <v>3</v>
      </c>
      <c r="I2446" s="5">
        <v>134.44537815126051</v>
      </c>
      <c r="J2446" s="5">
        <f t="shared" si="38"/>
        <v>403.33613445378154</v>
      </c>
      <c r="K2446" s="6">
        <v>17440</v>
      </c>
      <c r="L2446" s="6" t="s">
        <v>19</v>
      </c>
      <c r="M2446" s="6" t="s">
        <v>47</v>
      </c>
      <c r="N2446" t="s">
        <v>32</v>
      </c>
      <c r="O2446" t="s">
        <v>18</v>
      </c>
    </row>
    <row r="2447" spans="1:15" x14ac:dyDescent="0.45">
      <c r="A2447">
        <v>64512018</v>
      </c>
      <c r="B2447" s="4">
        <v>43841</v>
      </c>
      <c r="C2447">
        <v>8384213</v>
      </c>
      <c r="D2447">
        <v>11175</v>
      </c>
      <c r="E2447" t="s">
        <v>229</v>
      </c>
      <c r="F2447" t="s">
        <v>150</v>
      </c>
      <c r="G2447" t="s">
        <v>155</v>
      </c>
      <c r="H2447">
        <v>3</v>
      </c>
      <c r="I2447" s="5">
        <v>71.420168067226896</v>
      </c>
      <c r="J2447" s="5">
        <f t="shared" si="38"/>
        <v>214.2605042016807</v>
      </c>
      <c r="K2447" s="6">
        <v>17440</v>
      </c>
      <c r="L2447" s="6" t="s">
        <v>19</v>
      </c>
      <c r="M2447" s="6" t="s">
        <v>47</v>
      </c>
      <c r="N2447" t="s">
        <v>32</v>
      </c>
      <c r="O2447" t="s">
        <v>18</v>
      </c>
    </row>
    <row r="2448" spans="1:15" x14ac:dyDescent="0.45">
      <c r="A2448">
        <v>64512018</v>
      </c>
      <c r="B2448" s="4">
        <v>43841</v>
      </c>
      <c r="C2448">
        <v>8384213</v>
      </c>
      <c r="D2448">
        <v>12725</v>
      </c>
      <c r="E2448" t="s">
        <v>220</v>
      </c>
      <c r="F2448" t="s">
        <v>151</v>
      </c>
      <c r="G2448" t="s">
        <v>154</v>
      </c>
      <c r="H2448">
        <v>3</v>
      </c>
      <c r="I2448" s="5">
        <v>263.85714285714289</v>
      </c>
      <c r="J2448" s="5">
        <f t="shared" si="38"/>
        <v>791.57142857142867</v>
      </c>
      <c r="K2448" s="6">
        <v>17440</v>
      </c>
      <c r="L2448" s="6" t="s">
        <v>19</v>
      </c>
      <c r="M2448" s="6" t="s">
        <v>47</v>
      </c>
      <c r="N2448" t="s">
        <v>32</v>
      </c>
      <c r="O2448" t="s">
        <v>18</v>
      </c>
    </row>
    <row r="2449" spans="1:15" x14ac:dyDescent="0.45">
      <c r="A2449">
        <v>36142636</v>
      </c>
      <c r="B2449" s="4">
        <v>43841</v>
      </c>
      <c r="C2449">
        <v>5007568</v>
      </c>
      <c r="D2449">
        <v>11733</v>
      </c>
      <c r="E2449" t="s">
        <v>182</v>
      </c>
      <c r="F2449" t="s">
        <v>150</v>
      </c>
      <c r="G2449" t="s">
        <v>155</v>
      </c>
      <c r="H2449">
        <v>2</v>
      </c>
      <c r="I2449" s="5">
        <v>73.100840336134453</v>
      </c>
      <c r="J2449" s="5">
        <f t="shared" si="38"/>
        <v>146.20168067226891</v>
      </c>
      <c r="K2449" s="6">
        <v>16775</v>
      </c>
      <c r="L2449" s="6" t="s">
        <v>21</v>
      </c>
      <c r="M2449" s="6" t="s">
        <v>31</v>
      </c>
      <c r="N2449" t="s">
        <v>17</v>
      </c>
      <c r="O2449" t="s">
        <v>16</v>
      </c>
    </row>
    <row r="2450" spans="1:15" x14ac:dyDescent="0.45">
      <c r="A2450">
        <v>36142636</v>
      </c>
      <c r="B2450" s="4">
        <v>43841</v>
      </c>
      <c r="C2450">
        <v>5007568</v>
      </c>
      <c r="D2450">
        <v>11431</v>
      </c>
      <c r="E2450" t="s">
        <v>209</v>
      </c>
      <c r="F2450" t="s">
        <v>150</v>
      </c>
      <c r="G2450" t="s">
        <v>155</v>
      </c>
      <c r="H2450">
        <v>3</v>
      </c>
      <c r="I2450" s="5">
        <v>63.857142857142854</v>
      </c>
      <c r="J2450" s="5">
        <f t="shared" si="38"/>
        <v>191.57142857142856</v>
      </c>
      <c r="K2450" s="6">
        <v>16775</v>
      </c>
      <c r="L2450" s="6" t="s">
        <v>21</v>
      </c>
      <c r="M2450" s="6" t="s">
        <v>31</v>
      </c>
      <c r="N2450" t="s">
        <v>17</v>
      </c>
      <c r="O2450" t="s">
        <v>16</v>
      </c>
    </row>
    <row r="2451" spans="1:15" x14ac:dyDescent="0.45">
      <c r="A2451">
        <v>36142636</v>
      </c>
      <c r="B2451" s="4">
        <v>43841</v>
      </c>
      <c r="C2451">
        <v>5007568</v>
      </c>
      <c r="D2451">
        <v>11777</v>
      </c>
      <c r="E2451" t="s">
        <v>175</v>
      </c>
      <c r="F2451" t="s">
        <v>150</v>
      </c>
      <c r="G2451" t="s">
        <v>154</v>
      </c>
      <c r="H2451">
        <v>2</v>
      </c>
      <c r="I2451" s="5">
        <v>63.016806722689076</v>
      </c>
      <c r="J2451" s="5">
        <f t="shared" si="38"/>
        <v>126.03361344537815</v>
      </c>
      <c r="K2451" s="6">
        <v>16775</v>
      </c>
      <c r="L2451" s="6" t="s">
        <v>21</v>
      </c>
      <c r="M2451" s="6" t="s">
        <v>31</v>
      </c>
      <c r="N2451" t="s">
        <v>17</v>
      </c>
      <c r="O2451" t="s">
        <v>16</v>
      </c>
    </row>
    <row r="2452" spans="1:15" x14ac:dyDescent="0.45">
      <c r="A2452">
        <v>58379359</v>
      </c>
      <c r="B2452" s="4">
        <v>43840</v>
      </c>
      <c r="C2452">
        <v>4982043</v>
      </c>
      <c r="D2452">
        <v>11400</v>
      </c>
      <c r="E2452" t="s">
        <v>204</v>
      </c>
      <c r="F2452" t="s">
        <v>150</v>
      </c>
      <c r="G2452" t="s">
        <v>155</v>
      </c>
      <c r="H2452">
        <v>3</v>
      </c>
      <c r="I2452" s="5">
        <v>63.857142857142854</v>
      </c>
      <c r="J2452" s="5">
        <f t="shared" si="38"/>
        <v>191.57142857142856</v>
      </c>
      <c r="K2452" s="6">
        <v>41812</v>
      </c>
      <c r="L2452" s="6" t="s">
        <v>28</v>
      </c>
      <c r="M2452" s="6" t="s">
        <v>29</v>
      </c>
      <c r="N2452" t="s">
        <v>17</v>
      </c>
      <c r="O2452" t="s">
        <v>16</v>
      </c>
    </row>
    <row r="2453" spans="1:15" x14ac:dyDescent="0.45">
      <c r="A2453">
        <v>40577181</v>
      </c>
      <c r="B2453" s="4">
        <v>43840</v>
      </c>
      <c r="C2453">
        <v>1533013</v>
      </c>
      <c r="D2453">
        <v>11777</v>
      </c>
      <c r="E2453" t="s">
        <v>175</v>
      </c>
      <c r="F2453" t="s">
        <v>150</v>
      </c>
      <c r="G2453" t="s">
        <v>154</v>
      </c>
      <c r="H2453">
        <v>3</v>
      </c>
      <c r="I2453" s="5">
        <v>63.016806722689076</v>
      </c>
      <c r="J2453" s="5">
        <f t="shared" si="38"/>
        <v>189.05042016806723</v>
      </c>
      <c r="K2453" s="6">
        <v>23539</v>
      </c>
      <c r="L2453" s="6" t="s">
        <v>19</v>
      </c>
      <c r="M2453" s="6" t="s">
        <v>34</v>
      </c>
      <c r="N2453" t="s">
        <v>35</v>
      </c>
      <c r="O2453" t="s">
        <v>16</v>
      </c>
    </row>
    <row r="2454" spans="1:15" x14ac:dyDescent="0.45">
      <c r="A2454">
        <v>40577181</v>
      </c>
      <c r="B2454" s="4">
        <v>43840</v>
      </c>
      <c r="C2454">
        <v>1533013</v>
      </c>
      <c r="D2454">
        <v>12495</v>
      </c>
      <c r="E2454" t="s">
        <v>201</v>
      </c>
      <c r="F2454" t="s">
        <v>151</v>
      </c>
      <c r="G2454" t="s">
        <v>155</v>
      </c>
      <c r="H2454">
        <v>2</v>
      </c>
      <c r="I2454" s="5">
        <v>264.69747899159665</v>
      </c>
      <c r="J2454" s="5">
        <f t="shared" si="38"/>
        <v>529.39495798319331</v>
      </c>
      <c r="K2454" s="6">
        <v>23539</v>
      </c>
      <c r="L2454" s="6" t="s">
        <v>19</v>
      </c>
      <c r="M2454" s="6" t="s">
        <v>34</v>
      </c>
      <c r="N2454" t="s">
        <v>35</v>
      </c>
      <c r="O2454" t="s">
        <v>16</v>
      </c>
    </row>
    <row r="2455" spans="1:15" x14ac:dyDescent="0.45">
      <c r="A2455">
        <v>40577181</v>
      </c>
      <c r="B2455" s="4">
        <v>43840</v>
      </c>
      <c r="C2455">
        <v>1533013</v>
      </c>
      <c r="D2455">
        <v>12551</v>
      </c>
      <c r="E2455" t="s">
        <v>217</v>
      </c>
      <c r="F2455" t="s">
        <v>151</v>
      </c>
      <c r="G2455" t="s">
        <v>154</v>
      </c>
      <c r="H2455">
        <v>3</v>
      </c>
      <c r="I2455" s="5">
        <v>259.65546218487395</v>
      </c>
      <c r="J2455" s="5">
        <f t="shared" si="38"/>
        <v>778.96638655462186</v>
      </c>
      <c r="K2455" s="6">
        <v>23539</v>
      </c>
      <c r="L2455" s="6" t="s">
        <v>19</v>
      </c>
      <c r="M2455" s="6" t="s">
        <v>34</v>
      </c>
      <c r="N2455" t="s">
        <v>35</v>
      </c>
      <c r="O2455" t="s">
        <v>16</v>
      </c>
    </row>
    <row r="2456" spans="1:15" x14ac:dyDescent="0.45">
      <c r="A2456">
        <v>40577181</v>
      </c>
      <c r="B2456" s="4">
        <v>43840</v>
      </c>
      <c r="C2456">
        <v>1533013</v>
      </c>
      <c r="D2456">
        <v>13685</v>
      </c>
      <c r="E2456" t="s">
        <v>181</v>
      </c>
      <c r="F2456" t="s">
        <v>152</v>
      </c>
      <c r="G2456" t="s">
        <v>155</v>
      </c>
      <c r="H2456">
        <v>2</v>
      </c>
      <c r="I2456" s="5">
        <v>122.68067226890757</v>
      </c>
      <c r="J2456" s="5">
        <f t="shared" si="38"/>
        <v>245.36134453781514</v>
      </c>
      <c r="K2456" s="6">
        <v>23539</v>
      </c>
      <c r="L2456" s="6" t="s">
        <v>19</v>
      </c>
      <c r="M2456" s="6" t="s">
        <v>34</v>
      </c>
      <c r="N2456" t="s">
        <v>35</v>
      </c>
      <c r="O2456" t="s">
        <v>16</v>
      </c>
    </row>
    <row r="2457" spans="1:15" x14ac:dyDescent="0.45">
      <c r="A2457">
        <v>40577181</v>
      </c>
      <c r="B2457" s="4">
        <v>43840</v>
      </c>
      <c r="C2457">
        <v>1533013</v>
      </c>
      <c r="D2457">
        <v>13355</v>
      </c>
      <c r="E2457" t="s">
        <v>224</v>
      </c>
      <c r="F2457" t="s">
        <v>152</v>
      </c>
      <c r="G2457" t="s">
        <v>154</v>
      </c>
      <c r="H2457">
        <v>2</v>
      </c>
      <c r="I2457" s="5">
        <v>123.52100840336136</v>
      </c>
      <c r="J2457" s="5">
        <f t="shared" si="38"/>
        <v>247.04201680672273</v>
      </c>
      <c r="K2457" s="6">
        <v>23539</v>
      </c>
      <c r="L2457" s="6" t="s">
        <v>19</v>
      </c>
      <c r="M2457" s="6" t="s">
        <v>34</v>
      </c>
      <c r="N2457" t="s">
        <v>35</v>
      </c>
      <c r="O2457" t="s">
        <v>16</v>
      </c>
    </row>
    <row r="2458" spans="1:15" x14ac:dyDescent="0.45">
      <c r="A2458">
        <v>97766616</v>
      </c>
      <c r="B2458" s="4">
        <v>43839</v>
      </c>
      <c r="C2458">
        <v>3874649</v>
      </c>
      <c r="D2458">
        <v>12430</v>
      </c>
      <c r="E2458" t="s">
        <v>186</v>
      </c>
      <c r="F2458" t="s">
        <v>151</v>
      </c>
      <c r="G2458" t="s">
        <v>155</v>
      </c>
      <c r="H2458">
        <v>3</v>
      </c>
      <c r="I2458" s="5">
        <v>256.29411764705884</v>
      </c>
      <c r="J2458" s="5">
        <f t="shared" si="38"/>
        <v>768.88235294117658</v>
      </c>
      <c r="K2458" s="6">
        <v>24782</v>
      </c>
      <c r="L2458" s="6" t="s">
        <v>19</v>
      </c>
      <c r="M2458" s="6" t="s">
        <v>34</v>
      </c>
      <c r="N2458" t="s">
        <v>32</v>
      </c>
      <c r="O2458" t="s">
        <v>57</v>
      </c>
    </row>
    <row r="2459" spans="1:15" x14ac:dyDescent="0.45">
      <c r="A2459">
        <v>97117155</v>
      </c>
      <c r="B2459" s="4">
        <v>43839</v>
      </c>
      <c r="C2459">
        <v>8354712</v>
      </c>
      <c r="D2459">
        <v>10339</v>
      </c>
      <c r="E2459" t="s">
        <v>208</v>
      </c>
      <c r="F2459" t="s">
        <v>174</v>
      </c>
      <c r="G2459" t="s">
        <v>155</v>
      </c>
      <c r="H2459">
        <v>3</v>
      </c>
      <c r="I2459" s="5">
        <v>130.24369747899161</v>
      </c>
      <c r="J2459" s="5">
        <f t="shared" si="38"/>
        <v>390.73109243697479</v>
      </c>
      <c r="K2459" s="6">
        <v>17268</v>
      </c>
      <c r="L2459" s="6" t="s">
        <v>21</v>
      </c>
      <c r="M2459" s="6" t="s">
        <v>31</v>
      </c>
      <c r="N2459" t="s">
        <v>23</v>
      </c>
      <c r="O2459" t="s">
        <v>57</v>
      </c>
    </row>
    <row r="2460" spans="1:15" x14ac:dyDescent="0.45">
      <c r="A2460">
        <v>97117155</v>
      </c>
      <c r="B2460" s="4">
        <v>43839</v>
      </c>
      <c r="C2460">
        <v>8354712</v>
      </c>
      <c r="D2460">
        <v>11431</v>
      </c>
      <c r="E2460" t="s">
        <v>209</v>
      </c>
      <c r="F2460" t="s">
        <v>150</v>
      </c>
      <c r="G2460" t="s">
        <v>155</v>
      </c>
      <c r="H2460">
        <v>2</v>
      </c>
      <c r="I2460" s="5">
        <v>63.857142857142854</v>
      </c>
      <c r="J2460" s="5">
        <f t="shared" si="38"/>
        <v>127.71428571428571</v>
      </c>
      <c r="K2460" s="6">
        <v>17268</v>
      </c>
      <c r="L2460" s="6" t="s">
        <v>21</v>
      </c>
      <c r="M2460" s="6" t="s">
        <v>31</v>
      </c>
      <c r="N2460" t="s">
        <v>23</v>
      </c>
      <c r="O2460" t="s">
        <v>57</v>
      </c>
    </row>
    <row r="2461" spans="1:15" x14ac:dyDescent="0.45">
      <c r="A2461">
        <v>97117155</v>
      </c>
      <c r="B2461" s="4">
        <v>43839</v>
      </c>
      <c r="C2461">
        <v>8354712</v>
      </c>
      <c r="D2461">
        <v>12058</v>
      </c>
      <c r="E2461" t="s">
        <v>210</v>
      </c>
      <c r="F2461" t="s">
        <v>151</v>
      </c>
      <c r="G2461" t="s">
        <v>155</v>
      </c>
      <c r="H2461">
        <v>2</v>
      </c>
      <c r="I2461" s="5">
        <v>267.218487394958</v>
      </c>
      <c r="J2461" s="5">
        <f t="shared" si="38"/>
        <v>534.43697478991601</v>
      </c>
      <c r="K2461" s="6">
        <v>17268</v>
      </c>
      <c r="L2461" s="6" t="s">
        <v>21</v>
      </c>
      <c r="M2461" s="6" t="s">
        <v>31</v>
      </c>
      <c r="N2461" t="s">
        <v>23</v>
      </c>
      <c r="O2461" t="s">
        <v>57</v>
      </c>
    </row>
    <row r="2462" spans="1:15" x14ac:dyDescent="0.45">
      <c r="A2462">
        <v>75413507</v>
      </c>
      <c r="B2462" s="4">
        <v>43839</v>
      </c>
      <c r="C2462">
        <v>1296262</v>
      </c>
      <c r="D2462">
        <v>11341</v>
      </c>
      <c r="E2462" t="s">
        <v>185</v>
      </c>
      <c r="F2462" t="s">
        <v>150</v>
      </c>
      <c r="G2462" t="s">
        <v>154</v>
      </c>
      <c r="H2462">
        <v>2</v>
      </c>
      <c r="I2462" s="5">
        <v>63.857142857142854</v>
      </c>
      <c r="J2462" s="5">
        <f t="shared" si="38"/>
        <v>127.71428571428571</v>
      </c>
      <c r="K2462" s="6">
        <v>35440</v>
      </c>
      <c r="L2462" s="6" t="s">
        <v>28</v>
      </c>
      <c r="M2462" s="6" t="s">
        <v>39</v>
      </c>
      <c r="N2462" t="s">
        <v>32</v>
      </c>
      <c r="O2462" t="s">
        <v>18</v>
      </c>
    </row>
    <row r="2463" spans="1:15" x14ac:dyDescent="0.45">
      <c r="A2463">
        <v>48772334</v>
      </c>
      <c r="B2463" s="4">
        <v>43839</v>
      </c>
      <c r="C2463">
        <v>3194758</v>
      </c>
      <c r="D2463">
        <v>10198</v>
      </c>
      <c r="E2463" t="s">
        <v>222</v>
      </c>
      <c r="F2463" t="s">
        <v>174</v>
      </c>
      <c r="G2463" t="s">
        <v>155</v>
      </c>
      <c r="H2463">
        <v>2</v>
      </c>
      <c r="I2463" s="5">
        <v>130.24369747899161</v>
      </c>
      <c r="J2463" s="5">
        <f t="shared" si="38"/>
        <v>260.48739495798321</v>
      </c>
      <c r="K2463" s="6">
        <v>65812</v>
      </c>
      <c r="L2463" s="6" t="s">
        <v>28</v>
      </c>
      <c r="M2463" s="6" t="s">
        <v>39</v>
      </c>
      <c r="N2463" t="s">
        <v>32</v>
      </c>
      <c r="O2463" t="s">
        <v>16</v>
      </c>
    </row>
    <row r="2464" spans="1:15" x14ac:dyDescent="0.45">
      <c r="A2464">
        <v>48772334</v>
      </c>
      <c r="B2464" s="4">
        <v>43839</v>
      </c>
      <c r="C2464">
        <v>3194758</v>
      </c>
      <c r="D2464">
        <v>11777</v>
      </c>
      <c r="E2464" t="s">
        <v>175</v>
      </c>
      <c r="F2464" t="s">
        <v>150</v>
      </c>
      <c r="G2464" t="s">
        <v>154</v>
      </c>
      <c r="H2464">
        <v>3</v>
      </c>
      <c r="I2464" s="5">
        <v>63.016806722689076</v>
      </c>
      <c r="J2464" s="5">
        <f t="shared" si="38"/>
        <v>189.05042016806723</v>
      </c>
      <c r="K2464" s="6">
        <v>65812</v>
      </c>
      <c r="L2464" s="6" t="s">
        <v>28</v>
      </c>
      <c r="M2464" s="6" t="s">
        <v>39</v>
      </c>
      <c r="N2464" t="s">
        <v>32</v>
      </c>
      <c r="O2464" t="s">
        <v>16</v>
      </c>
    </row>
    <row r="2465" spans="1:15" x14ac:dyDescent="0.45">
      <c r="A2465">
        <v>48772334</v>
      </c>
      <c r="B2465" s="4">
        <v>43839</v>
      </c>
      <c r="C2465">
        <v>3194758</v>
      </c>
      <c r="D2465">
        <v>13651</v>
      </c>
      <c r="E2465" t="s">
        <v>197</v>
      </c>
      <c r="F2465" t="s">
        <v>152</v>
      </c>
      <c r="G2465" t="s">
        <v>154</v>
      </c>
      <c r="H2465">
        <v>3</v>
      </c>
      <c r="I2465" s="5">
        <v>112.5966386554622</v>
      </c>
      <c r="J2465" s="5">
        <f t="shared" si="38"/>
        <v>337.78991596638662</v>
      </c>
      <c r="K2465" s="6">
        <v>65812</v>
      </c>
      <c r="L2465" s="6" t="s">
        <v>28</v>
      </c>
      <c r="M2465" s="6" t="s">
        <v>39</v>
      </c>
      <c r="N2465" t="s">
        <v>32</v>
      </c>
      <c r="O2465" t="s">
        <v>16</v>
      </c>
    </row>
    <row r="2466" spans="1:15" x14ac:dyDescent="0.45">
      <c r="A2466">
        <v>25245881</v>
      </c>
      <c r="B2466" s="4">
        <v>43839</v>
      </c>
      <c r="C2466">
        <v>4151866</v>
      </c>
      <c r="D2466">
        <v>11518</v>
      </c>
      <c r="E2466" t="s">
        <v>216</v>
      </c>
      <c r="F2466" t="s">
        <v>150</v>
      </c>
      <c r="G2466" t="s">
        <v>154</v>
      </c>
      <c r="H2466">
        <v>3</v>
      </c>
      <c r="I2466" s="5">
        <v>63.016806722689076</v>
      </c>
      <c r="J2466" s="5">
        <f t="shared" si="38"/>
        <v>189.05042016806723</v>
      </c>
      <c r="K2466" s="6">
        <v>31553</v>
      </c>
      <c r="L2466" s="6" t="s">
        <v>19</v>
      </c>
      <c r="M2466" s="6" t="s">
        <v>20</v>
      </c>
      <c r="N2466" t="s">
        <v>17</v>
      </c>
      <c r="O2466" t="s">
        <v>16</v>
      </c>
    </row>
    <row r="2467" spans="1:15" x14ac:dyDescent="0.45">
      <c r="A2467">
        <v>25245881</v>
      </c>
      <c r="B2467" s="4">
        <v>43839</v>
      </c>
      <c r="C2467">
        <v>4151866</v>
      </c>
      <c r="D2467">
        <v>11040</v>
      </c>
      <c r="E2467" t="s">
        <v>191</v>
      </c>
      <c r="F2467" t="s">
        <v>150</v>
      </c>
      <c r="G2467" t="s">
        <v>155</v>
      </c>
      <c r="H2467">
        <v>2</v>
      </c>
      <c r="I2467" s="5">
        <v>65.537815126050418</v>
      </c>
      <c r="J2467" s="5">
        <f t="shared" si="38"/>
        <v>131.07563025210084</v>
      </c>
      <c r="K2467" s="6">
        <v>31553</v>
      </c>
      <c r="L2467" s="6" t="s">
        <v>19</v>
      </c>
      <c r="M2467" s="6" t="s">
        <v>20</v>
      </c>
      <c r="N2467" t="s">
        <v>17</v>
      </c>
      <c r="O2467" t="s">
        <v>16</v>
      </c>
    </row>
    <row r="2468" spans="1:15" x14ac:dyDescent="0.45">
      <c r="A2468">
        <v>25245881</v>
      </c>
      <c r="B2468" s="4">
        <v>43839</v>
      </c>
      <c r="C2468">
        <v>4151866</v>
      </c>
      <c r="D2468">
        <v>13397</v>
      </c>
      <c r="E2468" t="s">
        <v>219</v>
      </c>
      <c r="F2468" t="s">
        <v>152</v>
      </c>
      <c r="G2468" t="s">
        <v>155</v>
      </c>
      <c r="H2468">
        <v>3</v>
      </c>
      <c r="I2468" s="5">
        <v>117.63865546218489</v>
      </c>
      <c r="J2468" s="5">
        <f t="shared" si="38"/>
        <v>352.91596638655466</v>
      </c>
      <c r="K2468" s="6">
        <v>31553</v>
      </c>
      <c r="L2468" s="6" t="s">
        <v>19</v>
      </c>
      <c r="M2468" s="6" t="s">
        <v>20</v>
      </c>
      <c r="N2468" t="s">
        <v>17</v>
      </c>
      <c r="O2468" t="s">
        <v>16</v>
      </c>
    </row>
    <row r="2469" spans="1:15" x14ac:dyDescent="0.45">
      <c r="A2469">
        <v>55617223</v>
      </c>
      <c r="B2469" s="4">
        <v>43837</v>
      </c>
      <c r="C2469">
        <v>3471460</v>
      </c>
      <c r="D2469">
        <v>11175</v>
      </c>
      <c r="E2469" t="s">
        <v>229</v>
      </c>
      <c r="F2469" t="s">
        <v>150</v>
      </c>
      <c r="G2469" t="s">
        <v>155</v>
      </c>
      <c r="H2469">
        <v>3</v>
      </c>
      <c r="I2469" s="5">
        <v>71.420168067226896</v>
      </c>
      <c r="J2469" s="5">
        <f t="shared" si="38"/>
        <v>214.2605042016807</v>
      </c>
      <c r="K2469" s="6">
        <v>15306</v>
      </c>
      <c r="L2469" s="6" t="s">
        <v>21</v>
      </c>
      <c r="M2469" s="6" t="s">
        <v>31</v>
      </c>
      <c r="N2469" t="s">
        <v>32</v>
      </c>
      <c r="O2469" t="s">
        <v>16</v>
      </c>
    </row>
    <row r="2470" spans="1:15" x14ac:dyDescent="0.45">
      <c r="A2470">
        <v>55617223</v>
      </c>
      <c r="B2470" s="4">
        <v>43837</v>
      </c>
      <c r="C2470">
        <v>3471460</v>
      </c>
      <c r="D2470">
        <v>12058</v>
      </c>
      <c r="E2470" t="s">
        <v>210</v>
      </c>
      <c r="F2470" t="s">
        <v>151</v>
      </c>
      <c r="G2470" t="s">
        <v>155</v>
      </c>
      <c r="H2470">
        <v>2</v>
      </c>
      <c r="I2470" s="5">
        <v>267.218487394958</v>
      </c>
      <c r="J2470" s="5">
        <f t="shared" si="38"/>
        <v>534.43697478991601</v>
      </c>
      <c r="K2470" s="6">
        <v>15306</v>
      </c>
      <c r="L2470" s="6" t="s">
        <v>21</v>
      </c>
      <c r="M2470" s="6" t="s">
        <v>31</v>
      </c>
      <c r="N2470" t="s">
        <v>32</v>
      </c>
      <c r="O2470" t="s">
        <v>16</v>
      </c>
    </row>
    <row r="2471" spans="1:15" x14ac:dyDescent="0.45">
      <c r="A2471">
        <v>55617223</v>
      </c>
      <c r="B2471" s="4">
        <v>43837</v>
      </c>
      <c r="C2471">
        <v>3471460</v>
      </c>
      <c r="D2471">
        <v>12849</v>
      </c>
      <c r="E2471" t="s">
        <v>200</v>
      </c>
      <c r="F2471" t="s">
        <v>151</v>
      </c>
      <c r="G2471" t="s">
        <v>154</v>
      </c>
      <c r="H2471">
        <v>3</v>
      </c>
      <c r="I2471" s="5">
        <v>255.45378151260505</v>
      </c>
      <c r="J2471" s="5">
        <f t="shared" si="38"/>
        <v>766.36134453781517</v>
      </c>
      <c r="K2471" s="6">
        <v>15306</v>
      </c>
      <c r="L2471" s="6" t="s">
        <v>21</v>
      </c>
      <c r="M2471" s="6" t="s">
        <v>31</v>
      </c>
      <c r="N2471" t="s">
        <v>32</v>
      </c>
      <c r="O2471" t="s">
        <v>16</v>
      </c>
    </row>
    <row r="2472" spans="1:15" x14ac:dyDescent="0.45">
      <c r="A2472">
        <v>35803361</v>
      </c>
      <c r="B2472" s="4">
        <v>43837</v>
      </c>
      <c r="C2472">
        <v>8862870</v>
      </c>
      <c r="D2472">
        <v>10198</v>
      </c>
      <c r="E2472" t="s">
        <v>222</v>
      </c>
      <c r="F2472" t="s">
        <v>174</v>
      </c>
      <c r="G2472" t="s">
        <v>155</v>
      </c>
      <c r="H2472">
        <v>3</v>
      </c>
      <c r="I2472" s="5">
        <v>130.24369747899161</v>
      </c>
      <c r="J2472" s="5">
        <f t="shared" si="38"/>
        <v>390.73109243697479</v>
      </c>
      <c r="K2472" s="6">
        <v>50374</v>
      </c>
      <c r="L2472" s="6" t="s">
        <v>28</v>
      </c>
      <c r="M2472" s="6" t="s">
        <v>29</v>
      </c>
      <c r="N2472" t="s">
        <v>35</v>
      </c>
      <c r="O2472" t="s">
        <v>16</v>
      </c>
    </row>
    <row r="2473" spans="1:15" x14ac:dyDescent="0.45">
      <c r="A2473">
        <v>35803361</v>
      </c>
      <c r="B2473" s="4">
        <v>43837</v>
      </c>
      <c r="C2473">
        <v>8862870</v>
      </c>
      <c r="D2473">
        <v>10561</v>
      </c>
      <c r="E2473" t="s">
        <v>194</v>
      </c>
      <c r="F2473" t="s">
        <v>174</v>
      </c>
      <c r="G2473" t="s">
        <v>154</v>
      </c>
      <c r="H2473">
        <v>3</v>
      </c>
      <c r="I2473" s="5">
        <v>133.60504201680675</v>
      </c>
      <c r="J2473" s="5">
        <f t="shared" si="38"/>
        <v>400.81512605042025</v>
      </c>
      <c r="K2473" s="6">
        <v>50374</v>
      </c>
      <c r="L2473" s="6" t="s">
        <v>28</v>
      </c>
      <c r="M2473" s="6" t="s">
        <v>29</v>
      </c>
      <c r="N2473" t="s">
        <v>35</v>
      </c>
      <c r="O2473" t="s">
        <v>16</v>
      </c>
    </row>
    <row r="2474" spans="1:15" x14ac:dyDescent="0.45">
      <c r="A2474">
        <v>35803361</v>
      </c>
      <c r="B2474" s="4">
        <v>43837</v>
      </c>
      <c r="C2474">
        <v>8862870</v>
      </c>
      <c r="D2474">
        <v>13405</v>
      </c>
      <c r="E2474" t="s">
        <v>221</v>
      </c>
      <c r="F2474" t="s">
        <v>152</v>
      </c>
      <c r="G2474" t="s">
        <v>155</v>
      </c>
      <c r="H2474">
        <v>2</v>
      </c>
      <c r="I2474" s="5">
        <v>116.79831932773111</v>
      </c>
      <c r="J2474" s="5">
        <f t="shared" si="38"/>
        <v>233.59663865546221</v>
      </c>
      <c r="K2474" s="6">
        <v>50374</v>
      </c>
      <c r="L2474" s="6" t="s">
        <v>28</v>
      </c>
      <c r="M2474" s="6" t="s">
        <v>29</v>
      </c>
      <c r="N2474" t="s">
        <v>35</v>
      </c>
      <c r="O2474" t="s">
        <v>16</v>
      </c>
    </row>
    <row r="2475" spans="1:15" x14ac:dyDescent="0.45">
      <c r="A2475">
        <v>15627978</v>
      </c>
      <c r="B2475" s="4">
        <v>43837</v>
      </c>
      <c r="C2475">
        <v>3798229</v>
      </c>
      <c r="D2475">
        <v>13230</v>
      </c>
      <c r="E2475" t="s">
        <v>207</v>
      </c>
      <c r="F2475" t="s">
        <v>152</v>
      </c>
      <c r="G2475" t="s">
        <v>155</v>
      </c>
      <c r="H2475">
        <v>2</v>
      </c>
      <c r="I2475" s="5">
        <v>112.5966386554622</v>
      </c>
      <c r="J2475" s="5">
        <f t="shared" si="38"/>
        <v>225.1932773109244</v>
      </c>
      <c r="K2475" s="6" t="s">
        <v>86</v>
      </c>
      <c r="L2475" s="6" t="s">
        <v>21</v>
      </c>
      <c r="M2475" s="6" t="s">
        <v>25</v>
      </c>
      <c r="N2475" t="s">
        <v>23</v>
      </c>
      <c r="O2475" t="s">
        <v>16</v>
      </c>
    </row>
    <row r="2476" spans="1:15" x14ac:dyDescent="0.45">
      <c r="A2476">
        <v>48586594</v>
      </c>
      <c r="B2476" s="4">
        <v>43836</v>
      </c>
      <c r="C2476">
        <v>8299891</v>
      </c>
      <c r="D2476">
        <v>13405</v>
      </c>
      <c r="E2476" t="s">
        <v>221</v>
      </c>
      <c r="F2476" t="s">
        <v>152</v>
      </c>
      <c r="G2476" t="s">
        <v>155</v>
      </c>
      <c r="H2476">
        <v>3</v>
      </c>
      <c r="I2476" s="5">
        <v>116.79831932773111</v>
      </c>
      <c r="J2476" s="5">
        <f t="shared" si="38"/>
        <v>350.39495798319331</v>
      </c>
      <c r="K2476" s="6">
        <v>89134</v>
      </c>
      <c r="L2476" s="6" t="s">
        <v>13</v>
      </c>
      <c r="M2476" s="6" t="s">
        <v>14</v>
      </c>
      <c r="N2476" t="s">
        <v>17</v>
      </c>
      <c r="O2476" t="s">
        <v>16</v>
      </c>
    </row>
    <row r="2477" spans="1:15" x14ac:dyDescent="0.45">
      <c r="A2477">
        <v>30845096</v>
      </c>
      <c r="B2477" s="4">
        <v>43836</v>
      </c>
      <c r="C2477">
        <v>4245836</v>
      </c>
      <c r="D2477">
        <v>10181</v>
      </c>
      <c r="E2477" t="s">
        <v>189</v>
      </c>
      <c r="F2477" t="s">
        <v>174</v>
      </c>
      <c r="G2477" t="s">
        <v>154</v>
      </c>
      <c r="H2477">
        <v>3</v>
      </c>
      <c r="I2477" s="5">
        <v>134.44537815126051</v>
      </c>
      <c r="J2477" s="5">
        <f t="shared" si="38"/>
        <v>403.33613445378154</v>
      </c>
      <c r="K2477" s="6">
        <v>66299</v>
      </c>
      <c r="L2477" s="6" t="s">
        <v>28</v>
      </c>
      <c r="M2477" s="6" t="s">
        <v>61</v>
      </c>
      <c r="N2477" t="s">
        <v>35</v>
      </c>
      <c r="O2477" t="s">
        <v>16</v>
      </c>
    </row>
    <row r="2478" spans="1:15" x14ac:dyDescent="0.45">
      <c r="A2478">
        <v>17678770</v>
      </c>
      <c r="B2478" s="4">
        <v>43835</v>
      </c>
      <c r="C2478">
        <v>1933114</v>
      </c>
      <c r="D2478">
        <v>12849</v>
      </c>
      <c r="E2478" t="s">
        <v>200</v>
      </c>
      <c r="F2478" t="s">
        <v>151</v>
      </c>
      <c r="G2478" t="s">
        <v>154</v>
      </c>
      <c r="H2478">
        <v>1</v>
      </c>
      <c r="I2478" s="5">
        <v>255.45378151260505</v>
      </c>
      <c r="J2478" s="5">
        <f t="shared" si="38"/>
        <v>255.45378151260505</v>
      </c>
      <c r="K2478" s="6">
        <v>92648</v>
      </c>
      <c r="L2478" s="6" t="s">
        <v>13</v>
      </c>
      <c r="M2478" s="6" t="s">
        <v>27</v>
      </c>
      <c r="N2478" t="s">
        <v>15</v>
      </c>
      <c r="O2478" t="s">
        <v>16</v>
      </c>
    </row>
    <row r="2479" spans="1:15" x14ac:dyDescent="0.45">
      <c r="A2479">
        <v>17678770</v>
      </c>
      <c r="B2479" s="4">
        <v>43835</v>
      </c>
      <c r="C2479">
        <v>1933114</v>
      </c>
      <c r="D2479">
        <v>12735</v>
      </c>
      <c r="E2479" t="s">
        <v>231</v>
      </c>
      <c r="F2479" t="s">
        <v>151</v>
      </c>
      <c r="G2479" t="s">
        <v>155</v>
      </c>
      <c r="H2479">
        <v>2</v>
      </c>
      <c r="I2479" s="5">
        <v>268.05882352941177</v>
      </c>
      <c r="J2479" s="5">
        <f t="shared" si="38"/>
        <v>536.11764705882354</v>
      </c>
      <c r="K2479" s="6">
        <v>92648</v>
      </c>
      <c r="L2479" s="6" t="s">
        <v>13</v>
      </c>
      <c r="M2479" s="6" t="s">
        <v>27</v>
      </c>
      <c r="N2479" t="s">
        <v>15</v>
      </c>
      <c r="O2479" t="s">
        <v>16</v>
      </c>
    </row>
    <row r="2480" spans="1:15" x14ac:dyDescent="0.45">
      <c r="A2480">
        <v>70059678</v>
      </c>
      <c r="B2480" s="4">
        <v>43835</v>
      </c>
      <c r="C2480">
        <v>1236194</v>
      </c>
      <c r="D2480">
        <v>11518</v>
      </c>
      <c r="E2480" t="s">
        <v>216</v>
      </c>
      <c r="F2480" t="s">
        <v>150</v>
      </c>
      <c r="G2480" t="s">
        <v>154</v>
      </c>
      <c r="H2480">
        <v>2</v>
      </c>
      <c r="I2480" s="5">
        <v>63.016806722689076</v>
      </c>
      <c r="J2480" s="5">
        <f t="shared" si="38"/>
        <v>126.03361344537815</v>
      </c>
      <c r="K2480" s="6">
        <v>38685</v>
      </c>
      <c r="L2480" s="6" t="s">
        <v>19</v>
      </c>
      <c r="M2480" s="6" t="s">
        <v>20</v>
      </c>
      <c r="N2480" t="s">
        <v>15</v>
      </c>
      <c r="O2480" t="s">
        <v>18</v>
      </c>
    </row>
    <row r="2481" spans="1:15" x14ac:dyDescent="0.45">
      <c r="A2481">
        <v>17678770</v>
      </c>
      <c r="B2481" s="4">
        <v>43835</v>
      </c>
      <c r="C2481">
        <v>1933114</v>
      </c>
      <c r="D2481">
        <v>13337</v>
      </c>
      <c r="E2481" t="s">
        <v>198</v>
      </c>
      <c r="F2481" t="s">
        <v>152</v>
      </c>
      <c r="G2481" t="s">
        <v>154</v>
      </c>
      <c r="H2481">
        <v>3</v>
      </c>
      <c r="I2481" s="5">
        <v>118.47899159663866</v>
      </c>
      <c r="J2481" s="5">
        <f t="shared" si="38"/>
        <v>355.43697478991601</v>
      </c>
      <c r="K2481" s="6">
        <v>92648</v>
      </c>
      <c r="L2481" s="6" t="s">
        <v>13</v>
      </c>
      <c r="M2481" s="6" t="s">
        <v>27</v>
      </c>
      <c r="N2481" t="s">
        <v>15</v>
      </c>
      <c r="O2481" t="s">
        <v>16</v>
      </c>
    </row>
    <row r="2482" spans="1:15" x14ac:dyDescent="0.45">
      <c r="A2482">
        <v>39453631</v>
      </c>
      <c r="B2482" s="4">
        <v>43835</v>
      </c>
      <c r="C2482">
        <v>5457049</v>
      </c>
      <c r="D2482">
        <v>13653</v>
      </c>
      <c r="E2482" t="s">
        <v>196</v>
      </c>
      <c r="F2482" t="s">
        <v>152</v>
      </c>
      <c r="G2482" t="s">
        <v>155</v>
      </c>
      <c r="H2482">
        <v>3</v>
      </c>
      <c r="I2482" s="5">
        <v>121.00000000000001</v>
      </c>
      <c r="J2482" s="5">
        <f t="shared" si="38"/>
        <v>363.00000000000006</v>
      </c>
      <c r="K2482" s="6">
        <v>61194</v>
      </c>
      <c r="L2482" s="6" t="s">
        <v>28</v>
      </c>
      <c r="M2482" s="6" t="s">
        <v>39</v>
      </c>
      <c r="N2482" t="s">
        <v>23</v>
      </c>
      <c r="O2482" t="s">
        <v>16</v>
      </c>
    </row>
    <row r="2483" spans="1:15" x14ac:dyDescent="0.45">
      <c r="A2483">
        <v>27418651</v>
      </c>
      <c r="B2483" s="4">
        <v>43835</v>
      </c>
      <c r="C2483">
        <v>7575001</v>
      </c>
      <c r="D2483">
        <v>13111</v>
      </c>
      <c r="E2483" t="s">
        <v>178</v>
      </c>
      <c r="F2483" t="s">
        <v>152</v>
      </c>
      <c r="G2483" t="s">
        <v>155</v>
      </c>
      <c r="H2483">
        <v>3</v>
      </c>
      <c r="I2483" s="5">
        <v>113.43697478991598</v>
      </c>
      <c r="J2483" s="5">
        <f t="shared" si="38"/>
        <v>340.31092436974791</v>
      </c>
      <c r="K2483" s="6" t="s">
        <v>92</v>
      </c>
      <c r="L2483" s="6" t="s">
        <v>21</v>
      </c>
      <c r="M2483" s="6" t="s">
        <v>25</v>
      </c>
      <c r="N2483" t="s">
        <v>32</v>
      </c>
      <c r="O2483" t="s">
        <v>16</v>
      </c>
    </row>
    <row r="2484" spans="1:15" x14ac:dyDescent="0.45">
      <c r="A2484">
        <v>17678770</v>
      </c>
      <c r="B2484" s="4">
        <v>43835</v>
      </c>
      <c r="C2484">
        <v>1933114</v>
      </c>
      <c r="D2484">
        <v>11175</v>
      </c>
      <c r="E2484" t="s">
        <v>229</v>
      </c>
      <c r="F2484" t="s">
        <v>150</v>
      </c>
      <c r="G2484" t="s">
        <v>155</v>
      </c>
      <c r="H2484">
        <v>3</v>
      </c>
      <c r="I2484" s="5">
        <v>71.420168067226896</v>
      </c>
      <c r="J2484" s="5">
        <f t="shared" si="38"/>
        <v>214.2605042016807</v>
      </c>
      <c r="K2484" s="6">
        <v>92648</v>
      </c>
      <c r="L2484" s="6" t="s">
        <v>13</v>
      </c>
      <c r="M2484" s="6" t="s">
        <v>27</v>
      </c>
      <c r="N2484" t="s">
        <v>15</v>
      </c>
      <c r="O2484" t="s">
        <v>16</v>
      </c>
    </row>
    <row r="2485" spans="1:15" x14ac:dyDescent="0.45">
      <c r="A2485">
        <v>21439609</v>
      </c>
      <c r="B2485" s="4">
        <v>43835</v>
      </c>
      <c r="C2485">
        <v>2229815</v>
      </c>
      <c r="D2485">
        <v>12551</v>
      </c>
      <c r="E2485" t="s">
        <v>217</v>
      </c>
      <c r="F2485" t="s">
        <v>151</v>
      </c>
      <c r="G2485" t="s">
        <v>154</v>
      </c>
      <c r="H2485">
        <v>3</v>
      </c>
      <c r="I2485" s="5">
        <v>259.65546218487395</v>
      </c>
      <c r="J2485" s="5">
        <f t="shared" si="38"/>
        <v>778.96638655462186</v>
      </c>
      <c r="K2485" s="6" t="s">
        <v>121</v>
      </c>
      <c r="L2485" s="6" t="s">
        <v>21</v>
      </c>
      <c r="M2485" s="6" t="s">
        <v>25</v>
      </c>
      <c r="N2485" t="s">
        <v>23</v>
      </c>
      <c r="O2485" t="s">
        <v>16</v>
      </c>
    </row>
    <row r="2486" spans="1:15" x14ac:dyDescent="0.45">
      <c r="A2486">
        <v>17678770</v>
      </c>
      <c r="B2486" s="4">
        <v>43835</v>
      </c>
      <c r="C2486">
        <v>1933114</v>
      </c>
      <c r="D2486">
        <v>11431</v>
      </c>
      <c r="E2486" t="s">
        <v>209</v>
      </c>
      <c r="F2486" t="s">
        <v>150</v>
      </c>
      <c r="G2486" t="s">
        <v>155</v>
      </c>
      <c r="H2486">
        <v>3</v>
      </c>
      <c r="I2486" s="5">
        <v>63.857142857142854</v>
      </c>
      <c r="J2486" s="5">
        <f t="shared" si="38"/>
        <v>191.57142857142856</v>
      </c>
      <c r="K2486" s="6">
        <v>92648</v>
      </c>
      <c r="L2486" s="6" t="s">
        <v>13</v>
      </c>
      <c r="M2486" s="6" t="s">
        <v>27</v>
      </c>
      <c r="N2486" t="s">
        <v>15</v>
      </c>
      <c r="O2486" t="s">
        <v>16</v>
      </c>
    </row>
    <row r="2487" spans="1:15" x14ac:dyDescent="0.45">
      <c r="A2487">
        <v>48697049</v>
      </c>
      <c r="B2487" s="4">
        <v>43833</v>
      </c>
      <c r="C2487">
        <v>4364904</v>
      </c>
      <c r="D2487">
        <v>13230</v>
      </c>
      <c r="E2487" t="s">
        <v>207</v>
      </c>
      <c r="F2487" t="s">
        <v>152</v>
      </c>
      <c r="G2487" t="s">
        <v>155</v>
      </c>
      <c r="H2487">
        <v>3</v>
      </c>
      <c r="I2487" s="5">
        <v>112.5966386554622</v>
      </c>
      <c r="J2487" s="5">
        <f t="shared" si="38"/>
        <v>337.78991596638662</v>
      </c>
      <c r="K2487" s="6" t="s">
        <v>109</v>
      </c>
      <c r="L2487" s="6" t="s">
        <v>21</v>
      </c>
      <c r="M2487" s="6" t="s">
        <v>25</v>
      </c>
      <c r="N2487" t="s">
        <v>23</v>
      </c>
      <c r="O2487" t="s">
        <v>16</v>
      </c>
    </row>
    <row r="2488" spans="1:15" x14ac:dyDescent="0.45">
      <c r="A2488">
        <v>95086428</v>
      </c>
      <c r="B2488" s="4">
        <v>43832</v>
      </c>
      <c r="C2488">
        <v>9615541</v>
      </c>
      <c r="D2488">
        <v>13583</v>
      </c>
      <c r="E2488" t="s">
        <v>184</v>
      </c>
      <c r="F2488" t="s">
        <v>152</v>
      </c>
      <c r="G2488" t="s">
        <v>154</v>
      </c>
      <c r="H2488">
        <v>3</v>
      </c>
      <c r="I2488" s="5">
        <v>110.07563025210085</v>
      </c>
      <c r="J2488" s="5">
        <f t="shared" si="38"/>
        <v>330.22689075630257</v>
      </c>
      <c r="K2488" s="6" t="s">
        <v>113</v>
      </c>
      <c r="L2488" s="6" t="s">
        <v>21</v>
      </c>
      <c r="M2488" s="6" t="s">
        <v>25</v>
      </c>
      <c r="N2488" t="s">
        <v>17</v>
      </c>
      <c r="O2488" t="s">
        <v>26</v>
      </c>
    </row>
    <row r="2489" spans="1:15" x14ac:dyDescent="0.45">
      <c r="A2489">
        <v>20151910</v>
      </c>
      <c r="B2489" s="4">
        <v>43832</v>
      </c>
      <c r="C2489">
        <v>8183553</v>
      </c>
      <c r="D2489">
        <v>12551</v>
      </c>
      <c r="E2489" t="s">
        <v>217</v>
      </c>
      <c r="F2489" t="s">
        <v>151</v>
      </c>
      <c r="G2489" t="s">
        <v>154</v>
      </c>
      <c r="H2489">
        <v>1</v>
      </c>
      <c r="I2489" s="5">
        <v>259.65546218487395</v>
      </c>
      <c r="J2489" s="5">
        <f t="shared" si="38"/>
        <v>259.65546218487395</v>
      </c>
      <c r="K2489" s="6">
        <v>95233</v>
      </c>
      <c r="L2489" s="6" t="s">
        <v>13</v>
      </c>
      <c r="M2489" s="6" t="s">
        <v>27</v>
      </c>
      <c r="N2489" t="s">
        <v>17</v>
      </c>
      <c r="O2489" t="s">
        <v>16</v>
      </c>
    </row>
    <row r="2490" spans="1:15" x14ac:dyDescent="0.45">
      <c r="A2490">
        <v>31341920</v>
      </c>
      <c r="B2490" s="4">
        <v>43832</v>
      </c>
      <c r="C2490">
        <v>1678216</v>
      </c>
      <c r="D2490">
        <v>12735</v>
      </c>
      <c r="E2490" t="s">
        <v>231</v>
      </c>
      <c r="F2490" t="s">
        <v>151</v>
      </c>
      <c r="G2490" t="s">
        <v>155</v>
      </c>
      <c r="H2490">
        <v>3</v>
      </c>
      <c r="I2490" s="5">
        <v>268.05882352941177</v>
      </c>
      <c r="J2490" s="5">
        <f t="shared" si="38"/>
        <v>804.17647058823536</v>
      </c>
      <c r="K2490" s="6">
        <v>51503</v>
      </c>
      <c r="L2490" s="6" t="s">
        <v>28</v>
      </c>
      <c r="M2490" s="6" t="s">
        <v>29</v>
      </c>
      <c r="N2490" t="s">
        <v>23</v>
      </c>
      <c r="O2490" t="s">
        <v>16</v>
      </c>
    </row>
    <row r="2491" spans="1:15" x14ac:dyDescent="0.45">
      <c r="A2491">
        <v>66405007</v>
      </c>
      <c r="B2491" s="4">
        <v>43831</v>
      </c>
      <c r="C2491">
        <v>3628212</v>
      </c>
      <c r="D2491">
        <v>12849</v>
      </c>
      <c r="E2491" t="s">
        <v>200</v>
      </c>
      <c r="F2491" t="s">
        <v>151</v>
      </c>
      <c r="G2491" t="s">
        <v>154</v>
      </c>
      <c r="H2491">
        <v>3</v>
      </c>
      <c r="I2491" s="5">
        <v>255.45378151260505</v>
      </c>
      <c r="J2491" s="5">
        <f t="shared" si="38"/>
        <v>766.36134453781517</v>
      </c>
      <c r="K2491" s="6">
        <v>88709</v>
      </c>
      <c r="L2491" s="6" t="s">
        <v>13</v>
      </c>
      <c r="M2491" s="6" t="s">
        <v>14</v>
      </c>
      <c r="N2491" t="s">
        <v>32</v>
      </c>
      <c r="O2491" t="s">
        <v>18</v>
      </c>
    </row>
    <row r="2492" spans="1:15" x14ac:dyDescent="0.45">
      <c r="A2492">
        <v>66405007</v>
      </c>
      <c r="B2492" s="4">
        <v>43831</v>
      </c>
      <c r="C2492">
        <v>3628212</v>
      </c>
      <c r="D2492">
        <v>13791</v>
      </c>
      <c r="E2492" t="s">
        <v>179</v>
      </c>
      <c r="F2492" t="s">
        <v>152</v>
      </c>
      <c r="G2492" t="s">
        <v>155</v>
      </c>
      <c r="H2492">
        <v>3</v>
      </c>
      <c r="I2492" s="5">
        <v>125.20168067226892</v>
      </c>
      <c r="J2492" s="5">
        <f t="shared" si="38"/>
        <v>375.60504201680675</v>
      </c>
      <c r="K2492" s="6">
        <v>88709</v>
      </c>
      <c r="L2492" s="6" t="s">
        <v>13</v>
      </c>
      <c r="M2492" s="6" t="s">
        <v>14</v>
      </c>
      <c r="N2492" t="s">
        <v>32</v>
      </c>
      <c r="O2492" t="s">
        <v>18</v>
      </c>
    </row>
    <row r="2493" spans="1:15" x14ac:dyDescent="0.45">
      <c r="A2493">
        <v>66405007</v>
      </c>
      <c r="B2493" s="4">
        <v>43831</v>
      </c>
      <c r="C2493">
        <v>3628212</v>
      </c>
      <c r="D2493">
        <v>13320</v>
      </c>
      <c r="E2493" t="s">
        <v>225</v>
      </c>
      <c r="F2493" t="s">
        <v>152</v>
      </c>
      <c r="G2493" t="s">
        <v>154</v>
      </c>
      <c r="H2493">
        <v>2</v>
      </c>
      <c r="I2493" s="5">
        <v>110.07563025210085</v>
      </c>
      <c r="J2493" s="5">
        <f t="shared" si="38"/>
        <v>220.1512605042017</v>
      </c>
      <c r="K2493" s="6">
        <v>88709</v>
      </c>
      <c r="L2493" s="6" t="s">
        <v>13</v>
      </c>
      <c r="M2493" s="6" t="s">
        <v>14</v>
      </c>
      <c r="N2493" t="s">
        <v>32</v>
      </c>
      <c r="O2493" t="s">
        <v>18</v>
      </c>
    </row>
  </sheetData>
  <autoFilter ref="A1:O2395" xr:uid="{35B05C89-C74A-4079-A815-BA8ADDEFC7AF}">
    <sortState xmlns:xlrd2="http://schemas.microsoft.com/office/spreadsheetml/2017/richdata2" ref="A2:O2493">
      <sortCondition descending="1" ref="B1:B2395"/>
    </sortState>
  </autoFilter>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Dashboard</vt:lpstr>
      <vt:lpstr>Tabellen</vt:lpstr>
      <vt:lpstr>Warenkörbe_nur skates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Berger</dc:creator>
  <cp:lastModifiedBy>Andreas Berger</cp:lastModifiedBy>
  <dcterms:created xsi:type="dcterms:W3CDTF">2021-05-28T05:52:50Z</dcterms:created>
  <dcterms:modified xsi:type="dcterms:W3CDTF">2023-04-02T12:25:22Z</dcterms:modified>
</cp:coreProperties>
</file>